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drawings/drawing12.xml" ContentType="application/vnd.openxmlformats-officedocument.drawing+xml"/>
  <Override PartName="/xl/worksheets/sheet26.xml" ContentType="application/vnd.openxmlformats-officedocument.spreadsheetml.worksheet+xml"/>
  <Override PartName="/xl/drawings/drawing13.xml" ContentType="application/vnd.openxmlformats-officedocument.drawing+xml"/>
  <Override PartName="/xl/worksheets/sheet27.xml" ContentType="application/vnd.openxmlformats-officedocument.spreadsheetml.worksheet+xml"/>
  <Override PartName="/xl/drawings/drawing14.xml" ContentType="application/vnd.openxmlformats-officedocument.drawing+xml"/>
  <Override PartName="/xl/worksheets/sheet28.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9420" windowHeight="4500" activeTab="2"/>
  </bookViews>
  <sheets>
    <sheet name="I SETTORE" sheetId="1" r:id="rId1"/>
    <sheet name="II SETTORE" sheetId="2" r:id="rId2"/>
    <sheet name="II SETT-A CONTRARRE" sheetId="3" r:id="rId3"/>
    <sheet name="III SETTORE" sheetId="4" r:id="rId4"/>
    <sheet name="III SETT-A CONTRARRE" sheetId="5" r:id="rId5"/>
    <sheet name="IV SETTORE" sheetId="6" r:id="rId6"/>
    <sheet name="IV SETT-A CONTRARRE" sheetId="7" r:id="rId7"/>
    <sheet name="V SETTORE" sheetId="8" r:id="rId8"/>
    <sheet name="V SETT-A-CONTRARRE" sheetId="9" r:id="rId9"/>
    <sheet name="VI SETTORE" sheetId="10" r:id="rId10"/>
    <sheet name="VI SETT-A CONTRARRE" sheetId="11" r:id="rId11"/>
    <sheet name="VII SETT - A CONTRARRE" sheetId="12" r:id="rId12"/>
    <sheet name="VII SETTORE" sheetId="13" r:id="rId13"/>
    <sheet name="report_primo_sett" sheetId="14" r:id="rId14"/>
    <sheet name="report_secondo sett" sheetId="15" r:id="rId15"/>
    <sheet name="report_secondo_sett_a_contrarre" sheetId="16" r:id="rId16"/>
    <sheet name="report_terzo_sett" sheetId="17" r:id="rId17"/>
    <sheet name="report_terzo_sett_a_contrarre" sheetId="18" r:id="rId18"/>
    <sheet name="report_quarto_sett" sheetId="19" r:id="rId19"/>
    <sheet name="reporto_quarto_sett_a_contrarre" sheetId="20" r:id="rId20"/>
    <sheet name="report_quinto sett" sheetId="21" r:id="rId21"/>
    <sheet name="report_quinto_sett_a_contrarre" sheetId="22" r:id="rId22"/>
    <sheet name="report_sesto_sett" sheetId="23" r:id="rId23"/>
    <sheet name="report_sesto_sett_a_contrarre" sheetId="24" r:id="rId24"/>
    <sheet name="report_settimo_sett" sheetId="25" r:id="rId25"/>
    <sheet name="report_settimo_sett_a_contrarre" sheetId="26" r:id="rId26"/>
    <sheet name="report_riepilogo_a_contrarre" sheetId="27" r:id="rId27"/>
    <sheet name="report_riepilogo" sheetId="28" r:id="rId28"/>
  </sheets>
  <definedNames>
    <definedName name="_xlnm.Print_Area" localSheetId="0">'I SETTORE'!$A$1:$BJ$154</definedName>
    <definedName name="_xlnm.Print_Area" localSheetId="2">'II SETT-A CONTRARRE'!$A$1:$DC$9</definedName>
    <definedName name="_xlnm.Print_Area" localSheetId="1">'II SETTORE'!$A$1:$BJ$37</definedName>
    <definedName name="_xlnm.Print_Area" localSheetId="4">'III SETT-A CONTRARRE'!$A$1:$CZ$5</definedName>
    <definedName name="_xlnm.Print_Area" localSheetId="3">'III SETTORE'!$A$1:$BJ$8</definedName>
    <definedName name="_xlnm.Print_Area" localSheetId="6">'IV SETT-A CONTRARRE'!$A$1:$FH$17</definedName>
    <definedName name="_xlnm.Print_Area" localSheetId="5">'IV SETTORE'!$A$1:$BJ$80</definedName>
    <definedName name="_xlnm.Print_Area" localSheetId="13">'report_primo_sett'!$A$1:$J$21</definedName>
    <definedName name="_xlnm.Print_Area" localSheetId="18">'report_quarto_sett'!$A$1:$J$21</definedName>
    <definedName name="_xlnm.Print_Area" localSheetId="20">'report_quinto sett'!$A$1:$J$21</definedName>
    <definedName name="_xlnm.Print_Area" localSheetId="21">'report_quinto_sett_a_contrarre'!$A$1:$J$44</definedName>
    <definedName name="_xlnm.Print_Area" localSheetId="27">'report_riepilogo'!$A$1:$M$22</definedName>
    <definedName name="_xlnm.Print_Area" localSheetId="26">'report_riepilogo_a_contrarre'!$A$1:$L$52</definedName>
    <definedName name="_xlnm.Print_Area" localSheetId="14">'report_secondo sett'!$A$1:$J$21</definedName>
    <definedName name="_xlnm.Print_Area" localSheetId="15">'report_secondo_sett_a_contrarre'!$A$1:$J$36</definedName>
    <definedName name="_xlnm.Print_Area" localSheetId="22">'report_sesto_sett'!$A$1:$J$21</definedName>
    <definedName name="_xlnm.Print_Area" localSheetId="23">'report_sesto_sett_a_contrarre'!$A$1:$J$42</definedName>
    <definedName name="_xlnm.Print_Area" localSheetId="24">'report_settimo_sett'!$A$1:$J$21</definedName>
    <definedName name="_xlnm.Print_Area" localSheetId="25">'report_settimo_sett_a_contrarre'!$A$1:$J$36</definedName>
    <definedName name="_xlnm.Print_Area" localSheetId="16">'report_terzo_sett'!$A$1:$J$21</definedName>
    <definedName name="_xlnm.Print_Area" localSheetId="17">'report_terzo_sett_a_contrarre'!$A$1:$J$35</definedName>
    <definedName name="_xlnm.Print_Area" localSheetId="19">'reporto_quarto_sett_a_contrarre'!$A$1:$J$55</definedName>
    <definedName name="_xlnm.Print_Area" localSheetId="8">'V SETT-A-CONTRARRE'!$A$1:$EA$9</definedName>
    <definedName name="_xlnm.Print_Area" localSheetId="7">'V SETTORE'!$A$1:$BJ$67</definedName>
    <definedName name="_xlnm.Print_Area" localSheetId="10">'VI SETT-A CONTRARRE'!$A$1:$DX$8</definedName>
    <definedName name="_xlnm.Print_Area" localSheetId="9">'VI SETTORE'!$A$1:$BJ$28</definedName>
    <definedName name="_xlnm.Print_Area" localSheetId="11">'VII SETT - A CONTRARRE'!$A$1:$DC$5</definedName>
    <definedName name="_xlnm.Print_Area" localSheetId="12">'VII SETTORE'!$A$1:$BJ$10</definedName>
  </definedNames>
  <calcPr fullCalcOnLoad="1"/>
</workbook>
</file>

<file path=xl/sharedStrings.xml><?xml version="1.0" encoding="utf-8"?>
<sst xmlns="http://schemas.openxmlformats.org/spreadsheetml/2006/main" count="4013" uniqueCount="1032">
  <si>
    <t>nei casi previsti (es. estrema urgenza), precisa e puntuale indicazione delle cicostanze che hanno indotto a modificare la prassi di selezione dell'affidamento.</t>
  </si>
  <si>
    <t>LIQUIDAZIONE FATTURA 8/PA DEL 12/04/2016 AL CANILE RIFUGIO DI SICOLO ANNA SERAFINA RELATIVA LA MESE DI MARZO 2016</t>
  </si>
  <si>
    <t>la premessa non è esaustiva: vngono richiamati 2 provvedimenti da cui si evince l'affidamento frazionato finalizzato a contenere l'importo nei limiti di € 40.000,00)</t>
  </si>
  <si>
    <t>Importo dell'impegno di spesa</t>
  </si>
  <si>
    <t>Espresso richiamo all'imp. Cap. di spesa</t>
  </si>
  <si>
    <t>Disposiz. di pubblicaz. Albo pretorio on line</t>
  </si>
  <si>
    <t>AFFRANCAZIONE CANONE ENFITEUTICO GRAVANTE SUL FONDO RUSTICO IN AGRO DI CORATO ALLA CONTRADA DIFESA COMUNALE IN FAVORE DEL SIG. BUCCI LUIGI</t>
  </si>
  <si>
    <t>GIUDIZIO DI APPELLO DINANZI AL TRIBUNALE DI TRANI, PROMOSSO DA LIVRIERI LORENZA C/ COMUNE, AVVERSO LA SENTENZA N. 148/2014 EMESSA DAL GIUDICE DI PACE DI CORATO. COSTITUZIONE IN GIUDIZIO. INCARICO AL LEGALE.</t>
  </si>
  <si>
    <t>LIQUIDAZIONE IN FAVORE DELLA LIBRERIA CONCESSIONARIA I.P.Z.S. S.R.L. PER PUBBLICAZIONE SULLA GURI DELL¿ESTRATTO DELL¿ESITO DI GARA RELATIVO AI LAVORI DI COMPLETAMENTO DELLE INFRASTRUTTURE NELLA ZONA INDUSTRIALE D1/B ¿ CORATO.</t>
  </si>
  <si>
    <t>LIQUIDAZIONE IN FAVORE DI ROSELLI BENEDETTO PER RISARCIMENTO DANNI.</t>
  </si>
  <si>
    <t>RICORSO AL T.A.R. PUGLIA-BARI, FERRARA IMMOBILIARE S.R.L. C/ COMUNE. LIQUIDAZIONE IN FAVORE DEL LEGALE A TITOLO DI ACCONTO DELLE COMPETENZE PROFESSIONALI</t>
  </si>
  <si>
    <t>RICORSO AL T.A.R. PUGLIA-BARI, PETRONE FILIPPO E CARNICELLA LUISA C/ COMUNE DI CORATO, CONCLUSOSI CON SENTENZA N. 1247/2015. LIQUIDAZIONE IN FAVORE DEL LEGALE A SALDO DELLE COMPETENZE PROFESSIONALI.</t>
  </si>
  <si>
    <t>Arch. Pasquale Antonio Casieri</t>
  </si>
  <si>
    <t>allineamento catastale a favore del comune di corato dell'immobile sito in piazza plebiscito 21. presa d'atto ora per allora della donazione modale.</t>
  </si>
  <si>
    <t>lavori di ammodernamento delle strade rurali pubbliche di collegamento con le arterie di comunicazione comunali e provinciali- approvazione certificato di regolare esecuzione - svincolo cauzione -e polizze fidejussorie.</t>
  </si>
  <si>
    <t>DIVERSO UTILIZZO RESIDUO MUTUO CASSA DEPOSITI E PRESTITI POSIZIONE N. 452885800 A PARZIALE FINANZIAMENTO REALIZZAZIONE LAVORI DI COSTRUZIONE DELLA NUOVA SEDE DELLA SCUOLA MEDIA "GIOVANNI XXIII" LAGO BAIONE - CUP N. I59H08000020004.</t>
  </si>
  <si>
    <t>FORNITURA DI MATERIALE OCCORRENTE PER L'ESECUZIONE DI PICCOLI INTERVENTI URGENTI IN ECONOMIA AL PATRIMONIO COMUNALE. LIQUIDAZIONE FATTURE.</t>
  </si>
  <si>
    <t>INTERVENTI DI ADEGUAMENTO ALLA NORMATIVA SPORTIVA VIGENTE DEL PALAZZETTO DELLO SPORT E ANNESSA TENSOSTRUTTURA. (CIG: 6119085CAC).PRESA D'ATTO DEL SAL N.1, LIQUIDAZIONE CERTIFICATO DI PAGAMENTO N. 1.</t>
  </si>
  <si>
    <t>PRENOTAZIONE DELLA SPESA DI â¬ 4.000,00 PER L'AFFIDAMENTO DEL SERVIZIO DI INGEGNERIA A LIBERO PROFESSIONISTA ESTERNO ABILITATO, FINALIZZATO ALL'ACQUISIZIONE DEL CPI E CONSEGUENTE AGIBILITÃ DEL PALAZZETTO DELLO SPORT, AI SENSI DI LEGGE</t>
  </si>
  <si>
    <t>SERVIZIO DI MANUTENZIONE E GESTIONE CENTRALI TERMICHE STAGIONE TERMICA 2014-2015 - LIQUIDAZIONE CORRISPETTIVO.</t>
  </si>
  <si>
    <t>FORNITURA DI SERVIZI DI CONNETTIVITA' E SICUREZZA NELL'AMBITO NEL SISTEMA PUBBLICO. LIQUIDAZIONE FATTURE ALLA TI DIGITAL SOLUTIONS SPA - PERIODO SETT./OTT.2015.</t>
  </si>
  <si>
    <t>IMPEGNO E LIQUIDAZIONE FATTURA N. 12/2014 EMESSA DALLA SOCIETÀ COOPERATIVA CO.O.M..</t>
  </si>
  <si>
    <t>R.R. 18/01/2007 N. 4 - STRUTTURE PER PERSONE ANZIANE. ASSUNZIONE DI SPESA.</t>
  </si>
  <si>
    <t>EROGAZIONE CONTRIBUTO AL COMPRENSIVO "BATTISTI-GIOVANNI XXIII" PER ACQUISTO SUSSIDI DIDATTICI.</t>
  </si>
  <si>
    <t>FORNITURA DI ACQUA, BICCHIERI E NOLO EROGATORI ALL'EDIFICIO SCOLASTICO "FORNELLI". IMPEGNO E LIQUIDAZIONE DELLA SPESA.</t>
  </si>
  <si>
    <t>CONCESSIONE DEI BENEFICI DI CUI ALL'ART. 66 LEGGE N. 448 DEL 23.12.1998 - ASSEGNO DI MATERNITA'. COMPETENZE ANNO 2014</t>
  </si>
  <si>
    <t>2015-10-23</t>
  </si>
  <si>
    <t>387</t>
  </si>
  <si>
    <t>2015-10-13</t>
  </si>
  <si>
    <t>166</t>
  </si>
  <si>
    <t>2015-02-19</t>
  </si>
  <si>
    <t>39</t>
  </si>
  <si>
    <t>1303</t>
  </si>
  <si>
    <t>392</t>
  </si>
  <si>
    <t>2015-10-19</t>
  </si>
  <si>
    <t>1136</t>
  </si>
  <si>
    <t>2014-12-29</t>
  </si>
  <si>
    <t>393</t>
  </si>
  <si>
    <t>1140</t>
  </si>
  <si>
    <t>398</t>
  </si>
  <si>
    <t>2014-12-17</t>
  </si>
  <si>
    <t>1551</t>
  </si>
  <si>
    <t>2015-12-14</t>
  </si>
  <si>
    <t>INCARICO DI SUPPORTO TECNICO AMMINISTRATIVO LEGALE AL RESPONSABILE DEL PROCEDIMENTO, AI SENSI DELL'ART. 10 COMMA 7 E 125 COMMA 11 DEL D. LGS. 163/06 E S.M.I. IN ATTUAZIONE ALLA DGC N. 49 DEL 10.10.2014</t>
  </si>
  <si>
    <t>ORDINANZA DIRIGENZIALE N. 17 DEL 10.03.2015 - ESECUZIONE IN DANNO DI OPERE PROVVISIONALI URGENTI IN VIA PICCARRETA 26-28.</t>
  </si>
  <si>
    <t>LIQUIDAZIONE IN FAVORE DEL SIG. QUINTO ANDREA PER RISARCIMENTO DANNI.</t>
  </si>
  <si>
    <t>LIQUIDAZIONE IN FAVORE DI FERRARA RAFFAELLA PER RISARCIMENTO DANNI.</t>
  </si>
  <si>
    <t>GIUDIZIO DINANZI AL GIUDICE DI PACE DI CORATO, R.G. 115/2013, PROMOSSO DA LAMARCA GIOVANNI C/ COMUNE CONCLUSO CON SENTENZA N. 181/2014. LIQUIDAZIONE IN FAVORE DEL LEGALE A SALDO DELLE COMPETENZE PROFESSIONALI.</t>
  </si>
  <si>
    <t>LIQUIDAZIONE FATTURA IN FAVORE DELLA TIPOGRAFIA RAGIONE DI MARIO RAGIONE PER STAMPA MANIFESTI OCCORRENTI PER LA CONVOCAZIONE DEL CONSIGLIO COMUNALE DEL 4 â 9 SETTEMBRE 2015.</t>
  </si>
  <si>
    <t>nei casi previsti (es. estrema urgenza) precisa e puntuale indicazione delle circostanze che hanno indotto a modificare la prassi di selezione dell'affidatario</t>
  </si>
  <si>
    <t>1118</t>
  </si>
  <si>
    <t>360</t>
  </si>
  <si>
    <t>1178</t>
  </si>
  <si>
    <t>2015-09-24</t>
  </si>
  <si>
    <t>367</t>
  </si>
  <si>
    <t>2015-09-21</t>
  </si>
  <si>
    <t>1195</t>
  </si>
  <si>
    <t>2015-10-01</t>
  </si>
  <si>
    <t>372</t>
  </si>
  <si>
    <t>1197</t>
  </si>
  <si>
    <t>375</t>
  </si>
  <si>
    <t>2015-09-25</t>
  </si>
  <si>
    <t>2014-12-24</t>
  </si>
  <si>
    <t>230</t>
  </si>
  <si>
    <t>2015-03-04</t>
  </si>
  <si>
    <t>38</t>
  </si>
  <si>
    <t>1223</t>
  </si>
  <si>
    <t>2015-10-07</t>
  </si>
  <si>
    <t>380</t>
  </si>
  <si>
    <t>2015-09-29</t>
  </si>
  <si>
    <t>1514</t>
  </si>
  <si>
    <t>2015-12-03</t>
  </si>
  <si>
    <t>385</t>
  </si>
  <si>
    <t>1132</t>
  </si>
  <si>
    <t>386</t>
  </si>
  <si>
    <t>2014-12-16</t>
  </si>
  <si>
    <t>1302</t>
  </si>
  <si>
    <t>SESTO SETTORE POLIZIA MUNICIPALE</t>
  </si>
  <si>
    <t>OPPOSIZIONE DINANZI AL TRIBUNALE DI TRANI - SEZIONE DISTACCATA RUVO DI PUGLIA A ORDINANZE-INGIUNZIONI EX ART. 22 L. 689/1981: SOGEP S.R.L. C/ COMUNE E NEI CONFRONTI ARPA E REGIONE PUGLIA; TELEDEHON S.R.L. C/ COMUNE 2, CONCLUSE CON SENTENZE NN. 103 E 104/2013. LIQUIDAZIONE IN FAVORE DEL LEGALE A SALDO DELLE COMPETENZE.</t>
  </si>
  <si>
    <t>SOTTOCOMMISSIONE ELETTORALE CIRCONDARIALE (SECIR) - ASSUNZIONE IMPEGNO DI SPESA -</t>
  </si>
  <si>
    <t>FORNITURA GASOLIO PER LA SEDE DEL GIUDICE DI PACE. LIQUIDAZIONE FATTURA.</t>
  </si>
  <si>
    <t>LIQUIDAZIONE IN FAVORE DI DâINTRONO MARIA PER RISARCIMENTO DANNI.</t>
  </si>
  <si>
    <t>PATROCINIO LEGALE RICHIESTO DAL DIPENDENTE ¿X¿ DEL COMUNE DI CORATO, RELATIVO AL PROCEDIMENTO PENALE N. 6949/08. PRESA D¿ATTO DEL DECRETO DI ARCHIVIAZIONE DEL GIP. LIQUIDAZIONE IN FAVORE DEL LEGALE.</t>
  </si>
  <si>
    <t>CONCESSIONE DEI BENEFICI DI CUI ALL'ART. 65 LEGGE N. 448 DEL 23.12.1998 - ASSEGNO PER IL NUCLEO FAMILIARE. COMPETENZA ANNO 2014</t>
  </si>
  <si>
    <t>FORNITURA, PREVIO ACQUISIZIONE IN ECONOMIA, DI TESTI SCOLASTICI DA CONCEDERE IN COMODATO D'USO AGLI STUDENTI DELLA SCUOLA SECONDARIA DI 1° E 2° GRADO. - (DELIBERAZIONE DI G.M. N. 27 DEL 5 SETTEMBRE 2014).</t>
  </si>
  <si>
    <t>SERVIZIO TRASPORTO SCOLASTICO - INTERVENTI DI PICCOLA ENTITA¿ AGLI SCUOLABUS ADIBITI AL TRASPORTO SCOLASTICO. ASSUNZIONE SPESA.</t>
  </si>
  <si>
    <t>ASSUNZIONE IMPEGNO DI SPESA IN ESECUZIONE DELLA DELIBERA DI G.C. N.76/2014</t>
  </si>
  <si>
    <t>ESTENSIONE DEL SERVIZIO DI MANUTENZIONE ORDINARIA DEGLI IMPIANTI DI PUBBLICA ILLUMINAZIONE DI PROPRIETÀ COMUNALE AGLI IMPIANTI DI PUBBLICA ILLUMINAZIONE EX PROPRIETA' ENEL SOLE</t>
  </si>
  <si>
    <t>AFFIDAMENTO INCARICO DI ASSISTENZA ALL'IMPIANTO DI VIDEOSORVEGLIANZA ALLA DITTA RANA VITO. LIQUIDAZIONE FATTURA.</t>
  </si>
  <si>
    <t>LEGGE N. 833/1978. RETTIFICA INTESTAZIONE CATASTALE DEL FONDO RUSTICO IN LOCALITÃ "COLONNELLA", CONTRADDISTINTO IN CATASTO AL FOGLIO 36,PARTICELLE 13,7,19,40.</t>
  </si>
  <si>
    <t>APPROVAZIONE VERBALE DI GARA CON PROCEDURA APERTA PER L'APPALTO DEI LAVORI DI RIQUALIFICAZIONE PIAZZA DI VAGNO</t>
  </si>
  <si>
    <t>LAVORI DI RISTRUTTURAZIONE E RECUPERO DI "PALAZZO GIOIA". ACQUISTO DELLA CARTELLONISTICA PUBBLICITARIA PERMANENTE.</t>
  </si>
  <si>
    <t>rete di fognatura pluviale di proprieta' comunale - omologazione affidamento incarico professionale a redigere la documentazione tecnico-amministrativa</t>
  </si>
  <si>
    <t>EROGAZIONE CONTRIBUTI ECONOMICI IN FAVORE DI FAMIGLIE AFFIDATARIE.IMPEGNO DI SPESA</t>
  </si>
  <si>
    <t>RR 18.01.2007 - STRUTTURE PER PERSONE DIVERSAMENTE ABILI.ASSUNZIONE DI SPESA PER PAGAMENTO RETTA DI OSPITALITA'</t>
  </si>
  <si>
    <t>LIQUIDAZIONE FATTURA DELLA SOCIETA' CLE - SPECIALISTI DELLA DIGITAZIONE DELLA PA - PER INTERVENTO FORMATIVO PER IL PERSONALE DIPENDENTE DEL COMUNE DI CORATO. CIG. N. Z1912751DC</t>
  </si>
  <si>
    <t>1552</t>
  </si>
  <si>
    <t>454</t>
  </si>
  <si>
    <t>2015-12-01</t>
  </si>
  <si>
    <t>1565</t>
  </si>
  <si>
    <t>2015-12-15</t>
  </si>
  <si>
    <t>455</t>
  </si>
  <si>
    <t>2015-12-02</t>
  </si>
  <si>
    <t>1566</t>
  </si>
  <si>
    <t>456</t>
  </si>
  <si>
    <t>1554</t>
  </si>
  <si>
    <t>457</t>
  </si>
  <si>
    <t>1539</t>
  </si>
  <si>
    <t>461</t>
  </si>
  <si>
    <t>2015-12-04</t>
  </si>
  <si>
    <t>1541</t>
  </si>
  <si>
    <t>463</t>
  </si>
  <si>
    <t>1555</t>
  </si>
  <si>
    <t>464</t>
  </si>
  <si>
    <t>1556</t>
  </si>
  <si>
    <t>465</t>
  </si>
  <si>
    <t>1615</t>
  </si>
  <si>
    <t>467</t>
  </si>
  <si>
    <t>2015-12-09</t>
  </si>
  <si>
    <t>1591</t>
  </si>
  <si>
    <t>2015-12-16</t>
  </si>
  <si>
    <t>475</t>
  </si>
  <si>
    <t>1592</t>
  </si>
  <si>
    <t>476</t>
  </si>
  <si>
    <t>1593</t>
  </si>
  <si>
    <t>477</t>
  </si>
  <si>
    <t>186</t>
  </si>
  <si>
    <t>2015-02-23</t>
  </si>
  <si>
    <t>48</t>
  </si>
  <si>
    <t>2015-02-16</t>
  </si>
  <si>
    <t>175</t>
  </si>
  <si>
    <t>2015-02-20</t>
  </si>
  <si>
    <t>51</t>
  </si>
  <si>
    <t>158</t>
  </si>
  <si>
    <t>2015-02-18</t>
  </si>
  <si>
    <t>57</t>
  </si>
  <si>
    <t>2015-02-17</t>
  </si>
  <si>
    <t>2015-04-16</t>
  </si>
  <si>
    <t>60</t>
  </si>
  <si>
    <t>190</t>
  </si>
  <si>
    <t>62</t>
  </si>
  <si>
    <t>178</t>
  </si>
  <si>
    <t>64</t>
  </si>
  <si>
    <t>191</t>
  </si>
  <si>
    <t>65</t>
  </si>
  <si>
    <t>192</t>
  </si>
  <si>
    <t>66</t>
  </si>
  <si>
    <t>210</t>
  </si>
  <si>
    <t>2015-02-25</t>
  </si>
  <si>
    <t>67</t>
  </si>
  <si>
    <t>211</t>
  </si>
  <si>
    <t>68</t>
  </si>
  <si>
    <t>207</t>
  </si>
  <si>
    <t>2015-02-24</t>
  </si>
  <si>
    <t>72</t>
  </si>
  <si>
    <t>233</t>
  </si>
  <si>
    <t>73</t>
  </si>
  <si>
    <t>208</t>
  </si>
  <si>
    <t>75</t>
  </si>
  <si>
    <t>225</t>
  </si>
  <si>
    <t>2015-02-26</t>
  </si>
  <si>
    <t>77</t>
  </si>
  <si>
    <t>254</t>
  </si>
  <si>
    <t>2015-03-12</t>
  </si>
  <si>
    <t>93</t>
  </si>
  <si>
    <t>2015-03-06</t>
  </si>
  <si>
    <t>255</t>
  </si>
  <si>
    <t>94</t>
  </si>
  <si>
    <t>293</t>
  </si>
  <si>
    <t>2015-03-17</t>
  </si>
  <si>
    <t>101</t>
  </si>
  <si>
    <t>LIQUIDAZIONE PER RISARCIMENTO DANNI, CAUSA PENDENTE DINANZI AL GIUDICE DI PACE DI CORATO, R.G. N. 286/2013, PROMOSSA DALLA SIGNORA FERRARA CONCETTA C/ COMUNE. DEFINIZIONE IN VIA CONCILIATIVA.</t>
  </si>
  <si>
    <t>modalità di selezione dell'incaricato: bando pubblico</t>
  </si>
  <si>
    <t>specificità (non gnericità, individuazione delle problematiche) e temporaneità dell'incarico ( durata limitata)</t>
  </si>
  <si>
    <t>altri pareri /visti</t>
  </si>
  <si>
    <t>153</t>
  </si>
  <si>
    <t>2015-04-14</t>
  </si>
  <si>
    <t>2015-04-27</t>
  </si>
  <si>
    <t>2015-04-21</t>
  </si>
  <si>
    <t>16</t>
  </si>
  <si>
    <t>2015-01-13</t>
  </si>
  <si>
    <t>887</t>
  </si>
  <si>
    <t>162</t>
  </si>
  <si>
    <t>168</t>
  </si>
  <si>
    <t>526</t>
  </si>
  <si>
    <t>2015-05-06</t>
  </si>
  <si>
    <t>170</t>
  </si>
  <si>
    <t>2015-04-28</t>
  </si>
  <si>
    <t>524</t>
  </si>
  <si>
    <t>174</t>
  </si>
  <si>
    <t>2015-04-30</t>
  </si>
  <si>
    <t>537</t>
  </si>
  <si>
    <t>2015-05-14</t>
  </si>
  <si>
    <t>2015-05-07</t>
  </si>
  <si>
    <t>531</t>
  </si>
  <si>
    <t>181</t>
  </si>
  <si>
    <t>2015-05-08</t>
  </si>
  <si>
    <t>582</t>
  </si>
  <si>
    <t>2015-05-26</t>
  </si>
  <si>
    <t>184</t>
  </si>
  <si>
    <t>549</t>
  </si>
  <si>
    <t>2015-05-18</t>
  </si>
  <si>
    <t>188</t>
  </si>
  <si>
    <t>2015-05-13</t>
  </si>
  <si>
    <t>589</t>
  </si>
  <si>
    <t>195</t>
  </si>
  <si>
    <t>2015-05-19</t>
  </si>
  <si>
    <t>635</t>
  </si>
  <si>
    <t>2015-06-09</t>
  </si>
  <si>
    <t>198</t>
  </si>
  <si>
    <t>591</t>
  </si>
  <si>
    <t>202</t>
  </si>
  <si>
    <t>2015-05-21</t>
  </si>
  <si>
    <t>42</t>
  </si>
  <si>
    <t>21</t>
  </si>
  <si>
    <t>2015-01-15</t>
  </si>
  <si>
    <t>594</t>
  </si>
  <si>
    <t>2015-05-29</t>
  </si>
  <si>
    <t>212</t>
  </si>
  <si>
    <t>2015-05-27</t>
  </si>
  <si>
    <t>613</t>
  </si>
  <si>
    <t>2015-06-04</t>
  </si>
  <si>
    <t>216</t>
  </si>
  <si>
    <t>2015-05-28</t>
  </si>
  <si>
    <t>22</t>
  </si>
  <si>
    <t>704</t>
  </si>
  <si>
    <t>2015-06-23</t>
  </si>
  <si>
    <t>220</t>
  </si>
  <si>
    <t>2015-06-03</t>
  </si>
  <si>
    <t>702</t>
  </si>
  <si>
    <t>2015-06-19</t>
  </si>
  <si>
    <t>226</t>
  </si>
  <si>
    <t>2015-06-05</t>
  </si>
  <si>
    <t>132</t>
  </si>
  <si>
    <t>23</t>
  </si>
  <si>
    <t>2015-01-19</t>
  </si>
  <si>
    <t>649</t>
  </si>
  <si>
    <t>2015-06-11</t>
  </si>
  <si>
    <t>714</t>
  </si>
  <si>
    <t>2015-06-24</t>
  </si>
  <si>
    <t>236</t>
  </si>
  <si>
    <t>665</t>
  </si>
  <si>
    <t>2015-06-15</t>
  </si>
  <si>
    <t>237</t>
  </si>
  <si>
    <t>2015-06-12</t>
  </si>
  <si>
    <t>97</t>
  </si>
  <si>
    <t>2015-01-28</t>
  </si>
  <si>
    <t>24</t>
  </si>
  <si>
    <t>718</t>
  </si>
  <si>
    <t>243</t>
  </si>
  <si>
    <t>888</t>
  </si>
  <si>
    <t>244</t>
  </si>
  <si>
    <t>2015-06-16</t>
  </si>
  <si>
    <t>705</t>
  </si>
  <si>
    <t>246</t>
  </si>
  <si>
    <t>2015-06-17</t>
  </si>
  <si>
    <t>727</t>
  </si>
  <si>
    <t>2015-06-26</t>
  </si>
  <si>
    <t>251</t>
  </si>
  <si>
    <t>728</t>
  </si>
  <si>
    <t>252</t>
  </si>
  <si>
    <t>1270</t>
  </si>
  <si>
    <t>2015-10-15</t>
  </si>
  <si>
    <t>2015-06-25</t>
  </si>
  <si>
    <t>856</t>
  </si>
  <si>
    <t>2015-08-10</t>
  </si>
  <si>
    <t>256</t>
  </si>
  <si>
    <t>858</t>
  </si>
  <si>
    <t>PATROCINIO LEGALE RICHIESTO DAL DIRIGENTE, ALL¿EPOCA DEI FATTI, ¿X¿ DEL COMUNE DI CORATO, RELATIVO AL PROCEDIMENTO PENALE N. 6949/08. PRESA D¿ATTO DEL DECRETO DI ARCHIVIAZIONE DEL GIP. LIQUIDAZIONE IN FAVORE DEL LEGALE.</t>
  </si>
  <si>
    <t>CITAZIONE DINANZI AL GIUDICE DI PACE DI TRANI, PROMOSSA DAL SIGNOR DE PALO FRANCO C / COMUNE + A.Q.P.. COSTITUZIONE IN GIUDIZIO. INCARICO AL LEGALE.</t>
  </si>
  <si>
    <t>RICORSO EX ART. 117 C.P.A. AL T.A.R. PER LA PUGLIA - BARI, PROMOSSO DALLA SIGNORA SALVATO ANNA C/ COMUNE DI CORATO. COSTITUZIONE IN GIUDIZIO. INCARICO AL LEGALE.</t>
  </si>
  <si>
    <t>attestazione del possesso dei requisiti di cui all'art. c. 12 art. 125 D. Lgs. 163/06</t>
  </si>
  <si>
    <t>clausola dell'obbligo della tracciabilità</t>
  </si>
  <si>
    <t>valutazione di congruità dei costi</t>
  </si>
  <si>
    <t>eventuali tempi di consegna</t>
  </si>
  <si>
    <t xml:space="preserve"> </t>
  </si>
  <si>
    <t>TERZO SETTORE URBANISTICA</t>
  </si>
  <si>
    <t>QUINTO SETTORE SERVIZI SOCIALI</t>
  </si>
  <si>
    <t>RIEPILOGO</t>
  </si>
  <si>
    <t>ANNO</t>
  </si>
  <si>
    <t>Tipologia rilievo</t>
  </si>
  <si>
    <t>2015-03-11</t>
  </si>
  <si>
    <t>LAVORI DI REALIZZAZIONE DI UN ASILO NIDO PER 40 BAMBINI IN VIA BELVEDERE, ANGOLO VIA BASENTO. APPROVAZIONE ATTI DI CONTABILITÀ FINALE E CERTIFICATO DI COLLAUDO TECNICO AMMINISTRATIVO</t>
  </si>
  <si>
    <t>PROGETTO COSTRUZIONE NUOVA SEDE SCUOLA MEDIA "GIOVANNI XXIII". ASSUNZIONE SPESA RELATIVA ALL'IMPOSTA DI REGISTRO, IPOTECARIA E CATASTALE. STIPULA ATTI DI CESSIONE VOLONTARIA.</t>
  </si>
  <si>
    <t>LAVORI URGENTI DI REALIZZAZIONE TRONCO FOGNARTURA PLUVIALE E CAVIDOTTI CORRUGATI RETE PUBBLICA ILLUMINAZIONE SU VIA LUISA PICCARRETA - LIQUIDAZIONE FATTURA.</t>
  </si>
  <si>
    <t>LIQUIDAZIONE FATTURA IN FAVORE DEL GEO. SCARPA NICO. AFFIDAMENTO INCARICO DETERMINAZIONE DIRIGENZIALE SETTORE LL.PP. N. 161/2015</t>
  </si>
  <si>
    <t>GIUDIZIO DINANZI AL GIUDICE DI PACE DI CORATO, R.G. 84/2014, PROMOSSO DA GATALETA ISABELLA C/ COMUNE DI CORATO, CONCLUSOSI CON SENTENZA N. 39/2015. LIQUIDAZIONE IN FAVORE DEL LEGALE A SALDO DELLE COMPETENZE PROFESSIONALI.</t>
  </si>
  <si>
    <t>GIUDIZIO DINANZI AL GIUDICE DI PACE DI CORATO, R.G. 85/2014, PROMOSSO DA ARAMINI ROSA C/ COMUNE CONCLUSO CON SENTENZA N. 40/2015. LIQUIDAZIONE IN FAVORE DEL LEGALE A SALDO DELLE COMPETENZE PROFESSIONALI.</t>
  </si>
  <si>
    <t>CITAZIONE DINANZI AL GIUDICE DI PACE DI TRANI, MOLITERNI MARIA ANTONIETTA C / COMUNE. COSTITUZIONE IN GIUDIZIO. INCARICO AL LEGALE.</t>
  </si>
  <si>
    <t>PAGAMENTO CANONE DI LOCAZIONE IMMOBILE ¿MADONNA PELLEGRINA¿ DI PROPRIETA¿ DELLA COMUNITA¿ BRACCIANTI CONDOTTO IN LOCAZIONE DAL COMUNE PER ADIBIRLO A SEZIONI DI SCUOLA MATERNA .</t>
  </si>
  <si>
    <t>specificità (non genericità, individuazione delle problematiche) e temporaneità dell'incarico ( durata limitata)</t>
  </si>
  <si>
    <t>40.000 / 200.000 € con cottimo fiduciariop riferimento all'indagine di mercato/albo fornitori ed invito ad almeno 5 operatori economici</t>
  </si>
  <si>
    <t>attestazione del possesso dei requisiti di cui al comma 12 art, 125 D. Lgs. 163/06</t>
  </si>
  <si>
    <t>2015-09-03</t>
  </si>
  <si>
    <t>346</t>
  </si>
  <si>
    <t>139</t>
  </si>
  <si>
    <t>2015-02-10</t>
  </si>
  <si>
    <t>35</t>
  </si>
  <si>
    <t>2015-01-29</t>
  </si>
  <si>
    <t>1120</t>
  </si>
  <si>
    <t>2015-09-15</t>
  </si>
  <si>
    <t>351</t>
  </si>
  <si>
    <t>1113</t>
  </si>
  <si>
    <t>352</t>
  </si>
  <si>
    <t>2015-09-04</t>
  </si>
  <si>
    <t>CITAZIONE DINANZI AL GIUDICE DI PACE DI TRANI, PROMOSSA DA LIVRIERI LUIGI C / COMUNE. COSTITUZIONE IN GIUDIZIO. INCARICO AL LEGALE.</t>
  </si>
  <si>
    <t>ASSUNZIONE DELLA SPESA DI MASSIMA DI  8.000,00 PER LA FORNITURA DEL MATERIALE OCCORRENTE PER L'ESECUZIONE DI PICCOLI INTERVENTI URGENTI IN ECONOMIA, IN AMMINISTRAZIONE DIRETTA, AL PATRIMONIO COMUNALE</t>
  </si>
  <si>
    <t>LAVORI DI REALIZZAZIONE DI UN ASILO NIDO PER N. 40 BAMBINI IN VIA BELVEDERE ANGOLO VIALE BASENTO. ACQUISTO DELLA CARTELLONISTICA PUBBLICITARIA PERMANENTE.</t>
  </si>
  <si>
    <t>SERVIZI DI UTILITA' SOCIALE - RISTRUTTURAZIONE E ADEGUAMENTO STATICO DELLA TORRE PALOMBA - APPROVAZIONE PERIZIA DI VARIANTE.</t>
  </si>
  <si>
    <t>ELEZIONI REGIONALI DEL 31 MAGGIO 2015. LIQUIDAZIONE FATTURA IN FAVORE DELLA DITTA FULGENS DI DE NOIA DOMENICO AGGIUDICATARIA DELLA GARA PER LâAFFIDAMENTO DEL SERVIZIO DI PULIZIA DEI SEGGI ELETTORALI.</t>
  </si>
  <si>
    <t>PROPOSIZIONE APPELLO DINANZI AL CONSIGLIO DI STATO, COMUNE DI CORATO C/ GAMMARIELLO FRANCESCO, AVVERSO LA SENTENZA N. 713/2015 EMESSA DAL T.A.R. PER LA PUGLIA â BARI. COSTITUZIONE IN GIUDIZIO. INCARICO AL LEGALE.</t>
  </si>
  <si>
    <t>LIQUIDAZIONE IN FAVORE DI PERRONE PASQUALE PER RISARCIMENTO DANNI.</t>
  </si>
  <si>
    <t>LIQUIDAZIONE FATTURA N. 5 DEL 02/02/2015 DELL'AZIENDA CANILE SANITARIO DI PATRUNO SAVINO (GENNAIO 2015)</t>
  </si>
  <si>
    <t>LIQUIDAZIONE FATTURA ELETTRONICA N. 2/01 DEL 01/04/2015 DELL'AZIENDA CANILE SANITARIO DI PATRUNO SAVINO (MARZO 2015)</t>
  </si>
  <si>
    <t>RICORSO AL TAR PER LA PUGLIA â BARI, PROMOSSO DALLA SOCIETAâ âCANNILLO S.R.L.â C/ COMUNE DI CORATO. LIQUIDAZIONE IN FAVORE DELLA RICORRENTE DELLE SPESE DELLA FASE CAUTELARE, IN ESECUZIONE DELLA ORDINANZA N. 710/2015.</t>
  </si>
  <si>
    <t>nei casi previsti (es. estrema urgenza), precisa e puntuale indicazione delle circostanze che hanno indotto a modificare le preassi di selezione dell'affidatario</t>
  </si>
  <si>
    <t>MANCA</t>
  </si>
  <si>
    <t>riferimento espresso alla sussitenza dei presupposti per l'aquisizione in economia di cui all'art. 125 D. Lgs. 167/07 (importi e categorie merceologiche, cfr particolarmente cc. 6, 10 artt. 125 D.Lgs. 167/07)</t>
  </si>
  <si>
    <t>RICORSO AL T.A.R. PUGLIA-BARI, DE PALO MARIO C/ COMUNE DI CORATO, CONCLUSOSI CON SENTENZA N. 1249/2015. LIQUIDAZIONE IN FAVORE DEL LEGALE A SALDO DELLE COMPETENZE PROFESSIONALI</t>
  </si>
  <si>
    <t>RICORSO AL T.A.R. PUGLIA-BARI, MARZOCCA VINCENZO C/ COMUNE DI CORATO, CONCLUSOSI CON SENTENZA N. 1248/2015. LIQUIDAZIONE IN FAVORE DEL LEGALE A SALDO DELLE COMPETENZE PROFESSIONALI.</t>
  </si>
  <si>
    <t>IMPEGNO DI SPESA PER ONERE FINANZIARIO ANNO 2014, SPETTANTE AL COMUNE CAPOLUOGO DI PROVINCIA, SEDE DI ENTE DI GESTIONE, GARANTE PER IL FUNZIONAMENTO DEI SERVIZI DI SEGRETERIA DELLA COMMISSIONE PROVINCIALE ¿ ASSEGNAZIONE ALLOGGI DI E.R.P. ¿ ART. 42 ¿ COMMA 1 E SEGG. L.R. N. 10/2014 S.M.I APPORTATE DALLA L.R. N. 50/2014 E PER L¿INFORMATIZZAZIONE DELLE ATTIVITÀ DI FORMAZIONE DELLE GRADUATORIE DI ERP E DI GESTIONE DEGLI ALLOGGI POPOLARI DI PROPRIETÀ COMUNALE E DELL¿ARCA PUGLIA CENTRALE EX IACP PRES</t>
  </si>
  <si>
    <t>DETERMINAZIONE DIRIGENZIALE N.115 DEL 16-10-2014 SETTORE 5° (R.G. N.889 DEL 21-10-2014) AD OGGETTO: SERVIZIO DI ASILO NIDO A MINORI APPARTENENTI A NUCLEI FAMILIARI SVANTAGGIATI - CONVENZIONE STIPULATA TRA IL COMUNE DI CORATO E I GESTORI DEGLI ASILI NIDO PRIVATI - ANNO EDUCATIVO 2014/2015. - MODIFICAZIONI.</t>
  </si>
  <si>
    <t>SERVIZIO REFEZIONE SCOLASTICA A/S 2014/2015. LIQUIDAZIONE FATTURE DELLA LADISA S.P.A RISTORAZIONE COLLETTIVA PER PASTI FORNITI NEL MESE DI DICEMBRE 2014.</t>
  </si>
  <si>
    <t>AGGIUDICAZIONE DEFINITIVA DELLA FORNITURA DI LUMINARIE ARTISTICHE</t>
  </si>
  <si>
    <t>462</t>
  </si>
  <si>
    <t>2016-04-29</t>
  </si>
  <si>
    <t>103</t>
  </si>
  <si>
    <t>298</t>
  </si>
  <si>
    <t>109</t>
  </si>
  <si>
    <t>2015-03-13</t>
  </si>
  <si>
    <t>2015-04-07</t>
  </si>
  <si>
    <t>110</t>
  </si>
  <si>
    <t>2015-03-23</t>
  </si>
  <si>
    <t>2015-03-18</t>
  </si>
  <si>
    <t>411</t>
  </si>
  <si>
    <t>2015-04-17</t>
  </si>
  <si>
    <t>112</t>
  </si>
  <si>
    <t>325</t>
  </si>
  <si>
    <t>2015-03-26</t>
  </si>
  <si>
    <t>114</t>
  </si>
  <si>
    <t>115</t>
  </si>
  <si>
    <t>2015-05-04</t>
  </si>
  <si>
    <t>118</t>
  </si>
  <si>
    <t>2015-03-25</t>
  </si>
  <si>
    <t>2015-03-30</t>
  </si>
  <si>
    <t>122</t>
  </si>
  <si>
    <t>361</t>
  </si>
  <si>
    <t>125</t>
  </si>
  <si>
    <t>2015-03-31</t>
  </si>
  <si>
    <t>363</t>
  </si>
  <si>
    <t>130</t>
  </si>
  <si>
    <t>364</t>
  </si>
  <si>
    <t>131</t>
  </si>
  <si>
    <t>2015-04-01</t>
  </si>
  <si>
    <t>388</t>
  </si>
  <si>
    <t>2015-04-10</t>
  </si>
  <si>
    <t>134</t>
  </si>
  <si>
    <t>384</t>
  </si>
  <si>
    <t>136</t>
  </si>
  <si>
    <t>140</t>
  </si>
  <si>
    <t>2015-04-02</t>
  </si>
  <si>
    <t>395</t>
  </si>
  <si>
    <t>142</t>
  </si>
  <si>
    <t>AFFIDAMENTO A DITTE SPECIALIZZATE DELLA FORNITURA DI MATERIALE OCCORRENTE PER L'ESECUZIONE DI PICCOLI INTERVENTI URGENTI, IN ECONOMIA, AL PATRIMONIO COMUNALE.</t>
  </si>
  <si>
    <t>CONCESSIONE IN COMODATO D'USO GRATUITO EX ARTT. 1803 E SEGG. C.C. DELLA STRUTTURA DI PROPRIETA' COMUNALE POSTA TRA LE VIE SANTA MARIA, FAUSTO COPPI E AZZARITI. PROROGA</t>
  </si>
  <si>
    <t>richiamo alla determina a contrarre ovvero declinazione espressa completa art. 192 c. 1 TUEL</t>
  </si>
  <si>
    <t>richiamo alla determina a contrarre ovveroi declinazione espressa completa art. 192 c. 1 TUEL</t>
  </si>
  <si>
    <t>indicazoone delle modalità e degli esiti della scelta del contraente</t>
  </si>
  <si>
    <t>nei casi previsti ( es. estrema urgenza), precisa e puntuale indicazione delle circostanze che hanno indotto a modificare la prassi di selezione dell'affidamento.</t>
  </si>
  <si>
    <t>rispetto principio sul conferimento possibile nei casi previsti dalla legge e ipotesi di eventi strordinari</t>
  </si>
  <si>
    <t>Leggibilità/chiarezza dell'incarico</t>
  </si>
  <si>
    <t>espresso richiamo all'imp. Cap. do spesa</t>
  </si>
  <si>
    <t>eventuali obblighi assolti all'autorità di vigilanza</t>
  </si>
  <si>
    <t>obblghi pubblicaz. Ex. Artt. 26-27 D. KLgs. 33/2013</t>
  </si>
  <si>
    <t>ATTO DI CITAZIONE DINANZI AL GIUDICE DI PACE DI CORATO, R.G. 279/2013, PALMIOTTA GIUSEPPE C/ A.S.L. COMUNE DI CORATO, CONCLUSOSI CON SENTENZA N. 48/2015. LIQUIDAZIONE IN FAVORE DEL LEGALE A SALDO DELLA SUE COMPETENZE PROFESSIONALI.</t>
  </si>
  <si>
    <t>LIQUIDAZIONE DATTURA IN FAVORE DELLA SOCIETA' LEASEPLAN ITALIA SPA CORRENTE IN ROMA INERENTE AL NOLEGGIO DI AUTOVETTURE FIAT PUNTO A LUNGO TERMINE IN DOTAZIONE AL COMANDO DI POLIZIA LOCAL MESE DI AGOSTO 2015.</t>
  </si>
  <si>
    <t>ASSUNZIONE DELLA SPESA E LIQUIDAZIONE FATTURA IN FAVORE DELLA SOCIETA' KUWAIT PETROLEUM ITALIA SPA PER FORNITURA CARBURANTI UFFICI COMUNALI MESE DI AGOSTO 2015</t>
  </si>
  <si>
    <t>TOTTAMAZIONE AUTOVETTURA FIAT PANDA TARGATA YA134AA IN DOTAZIONE AL COMANDO DI POLIZIA LOCALE.</t>
  </si>
  <si>
    <t>ANNO 2015   63 ATTI</t>
  </si>
  <si>
    <t>Obblighi di comunicazioni (eventuali)</t>
  </si>
  <si>
    <t>Allegati (eventuali)</t>
  </si>
  <si>
    <t>Richiami normativi esterni ed interni regolanti la materia</t>
  </si>
  <si>
    <t>delibera approvazione programma incarichi esterni</t>
  </si>
  <si>
    <t>richiamo alla determina a contrarre</t>
  </si>
  <si>
    <t>L.R. 16/03/1994, N. 11 - ART. 2 - ACCERTAMENTO DEI REQUISITI NECESSARI PER PROCEDERE ALL'ISCRIZIONE NEL REGISTRO GENERALE DELLE ORGANIZZAZIONI DI VOLONTARIATO DELL'ASSOCIAZIONE "IL SORRISO DI ANTONIO PER LA RICERCA SUI LINFOMI NON HOGKING"</t>
  </si>
  <si>
    <t>SERVIZI PER L'INFANZIA: APPROVAZIONE SCHEMA DI CONVENZIONE E DEL BUONO BABY DA ASSEGNARE ALLE FAMIGLIE IN SITUAZIONE DI DISAGIO SOCIO-ECONOMICO.</t>
  </si>
  <si>
    <t>DETERMINAZIONE DIRIGENZIALE SETTORE LAVORI PUBBLICI N. 233 DEL 24.09.2015 (R.G. N. 1202 DEL 05.10.2015) - MODIFICA.</t>
  </si>
  <si>
    <t>SERVIZIO DI MANUTENZIONE E GESTIONE CENTRALI TERMICHE. IMPEGNO DI SPESA PER I LAVORI DI ADEGUAMENTO DI ALCUNE CENTRALI TERMICHE</t>
  </si>
  <si>
    <t>IMMOBILE DI PROPRIETÃ COMUNALE INDIVIDUATO IN CATASTO AL FOGLIO 31 PARTICELLA 3752 SUB 1 E PARTICELLA 3753 SUB 1 DA VOLTURARE A FAVORE DEL SIGNOR GAMMARIELLO FRANCESCO PER EFFETTO DELLA SENTENZA DEL TAR PUGLIA - BARI N.713/2015.</t>
  </si>
  <si>
    <t>LIQUIDAZIONE IN FAVORE DI MUGGEO FRANCESCO PER RISARCIMENTO DANNI.</t>
  </si>
  <si>
    <t>non  stata effettuata la pubblicazione</t>
  </si>
  <si>
    <t>SECONDO SETTORE FINANZE, FISCALITA' E PERSONALE</t>
  </si>
  <si>
    <t>ANNO 2015   33 ATTI</t>
  </si>
  <si>
    <t>ANNO 2015   3 ATTI</t>
  </si>
  <si>
    <t>ANNO 2015  1  ATTI</t>
  </si>
  <si>
    <t>conformità delle modalità di scelta del contraente alla normativa comunitaria, nazionale ed quella regolarmente locale.</t>
  </si>
  <si>
    <t>oggetto del contratto</t>
  </si>
  <si>
    <t>clausole particolari/speciali (es. penali) importanti o essenziali per la stipula del contratto (eventuali)</t>
  </si>
  <si>
    <t>motivazione della necessità del ricorso ad incarico esterno</t>
  </si>
  <si>
    <t>dichiaraione di indisponibilità delle strutture dell'Ente per carenza di organico o per assenza di adeguato profilo professionale (riferimento a reale ricognizione)</t>
  </si>
  <si>
    <t>ANNO 2015 150 ATTI</t>
  </si>
  <si>
    <t>PRESA D' ATTO DEL CONGEDO STRAORDINARIO PER ASTENSIONE ANTICIPATA PER MATERNITÀ DELLA DIPENDENTE LASTELLA NICOLETTA DOMENICA, AI SENSI DELLE DISPOSIZIONI DETTATE DALL' ART. 17 DEL D.LGS. N. 151 DEL 26.03.2001.</t>
  </si>
  <si>
    <t>ASSUNZIONE DELLA SPESA PER LA PARTECIPAZIONE DI N. 2 UNITÀ DEL SETTORE FINANZE E PERSONALE AL CORSO ORGANIZZATO DA OPERA.</t>
  </si>
  <si>
    <t>RICORSO EX ART. 702-BIS C.P.C. DINANZI AL TRIBUNALE DI TRANI PROMOSSO DAL COMUNE DI CORATO C/ EREDI DINTRONO FRANCESCO. LIQUIDAZIONE IN FAVORE DEL LEGALE A TITOLO DI ACCONTO DELLE COMPETENZE PROFESSIONALI.</t>
  </si>
  <si>
    <t>AGGIUDICAZIONE, A SEGUITO GARA SUL M.E.P.A., DEL SERVIZIO DI MANUTENZIONE, RICARICA ESTINTORI A POLVERE E AD ANIDRIDE CARBONICA CO2 DI TIPO OMOLOGATI SECONDO IL D.M. 20.12.1982 CLASSE A, B, C E NORME UNI 9994, INSTALLATI PRESSO GLI IMMOBILI COMUNALI, SEDI DI UFFICI E PRESSO GLI IMMOBILI CONDOTTI IN LOCAZIONE DAL COMUNE, SEDI DI ISTITUZIONI SCOLASTICHE.</t>
  </si>
  <si>
    <t>CAUSA PENDENTE DINANZI AL GIUDICE DI PACE, R.G. 10/2014, PROMOSSA DA IODICE RAFFAELE C/ COMUNE. DEFINIZIONE IN VIA CONCILIATIVA. LIQUIDAZIONE PER RISARCIMENTO DANNI.</t>
  </si>
  <si>
    <t>dott. Luigi D'Introno</t>
  </si>
  <si>
    <t>N.P.</t>
  </si>
  <si>
    <t>VI</t>
  </si>
  <si>
    <t>dott. Vitantonio Patruno</t>
  </si>
  <si>
    <t>ASSUNZIONE DELLA SPESA ANNO 205 PER NOLEGGO AUTOVETTURE FAIT PUNTO A LUNGO TERMINE TRAMITE CONVEIONE CONSIP ASSEGNATE IN DOTAZIONE AL COMANDO DI POLIZIA MUNICIPALE</t>
  </si>
  <si>
    <t>1114</t>
  </si>
  <si>
    <t>355</t>
  </si>
  <si>
    <t>2015-09-09</t>
  </si>
  <si>
    <t>1117</t>
  </si>
  <si>
    <t>358</t>
  </si>
  <si>
    <t>2015-09-11</t>
  </si>
  <si>
    <t>1180</t>
  </si>
  <si>
    <t>2015-09-28</t>
  </si>
  <si>
    <t>359</t>
  </si>
  <si>
    <t>richiamo alla normativa relativa agli ascqisti CONSIP/MEPA, ovvero adozioe del prezzo di riferimento come base d'asta (nei casi previsti)</t>
  </si>
  <si>
    <t>conformità dell'offerta</t>
  </si>
  <si>
    <t>indicazione esatta, univoca e per esteso del contraente tramite ragione sociale (denominaz, P. IVA/CF indirizzo)</t>
  </si>
  <si>
    <t>modalità di esecuzione</t>
  </si>
  <si>
    <t>modalità di controllo dell'esecuzione</t>
  </si>
  <si>
    <t>avvio della fornitura</t>
  </si>
  <si>
    <t>durata dell'affidamento</t>
  </si>
  <si>
    <t>eventuali penali</t>
  </si>
  <si>
    <t>modalità di liquidazione</t>
  </si>
  <si>
    <t>indicazione del firmatario</t>
  </si>
  <si>
    <t>eventuali obblighi assoliti all'autorità di vigilanza</t>
  </si>
  <si>
    <t>termini per la stipula del contratto</t>
  </si>
  <si>
    <t>LIQUIDAZIONE IN FAVORE DI BUTERA MICHELE PER RISARCIMENTO DANNI.</t>
  </si>
  <si>
    <t>I</t>
  </si>
  <si>
    <t>Individuazione/indicazione resp. del procedimento</t>
  </si>
  <si>
    <t>Termini e modalità del ricorso</t>
  </si>
  <si>
    <t>Obblighi pubblicaz. Ex artt. 26-27 D. Lgs. 33/2013</t>
  </si>
  <si>
    <t>Esaustività della motivazione atto</t>
  </si>
  <si>
    <t>ACQUISTO TRAMITE MEPA DEL SOFTWARE GESTIONE AUTOMATIZZATA PER IL MONITORAGGIO DELLE OO.PP. AGGIUDICAZIONE DEFINITIVA E LIQUIDAZIONE FATTURA.</t>
  </si>
  <si>
    <t>LIQUIDAZIONE FATTURE ALLA ENERGRID SPA PER FORNITURA DI ENERGIA ELETTRICA UTENZE COMUNALI - PERIODO LUGLIO 2015 E CONGUAGLIO GIUGNO 2015.</t>
  </si>
  <si>
    <t>LIQUIDAZIONE FATTURE ALLA ENERGRID PER FORNITURA GAS PER RISCALDAMENTO UFFICI COMUNALI - LUGLIO 2015.</t>
  </si>
  <si>
    <t>STAMPA DIGITALE ELABORATI PROGETTUALI DI OPERE PUBBLICHE. LIQUIDAZIONE FATTURA</t>
  </si>
  <si>
    <t>ing. Giovanni Colaianni</t>
  </si>
  <si>
    <t>ASSUNZIONE DI SPESA PER ACQUISTO CARTA RICICLATA PER GLI USI DEGLI UFFICI COMUNALI - GARA TELEMATICA MEDIANTE N. 975203 - CIG: Z6D168BB60.</t>
  </si>
  <si>
    <t>ing. Giuseppe Amorese</t>
  </si>
  <si>
    <t>dott.ssa Grazia Cialdella</t>
  </si>
  <si>
    <t>LIQUIDAZIONE IN FAVORE DI CIPRIANI MARIA PER RISARCIMENTO DANNI.</t>
  </si>
  <si>
    <t>RICORSO AL TAR PER LA PUGLIA, BARI, R.G. 1523/2007, PROMOSSO DALLA SIGNORA MALCANGI PIA C/ COMUNE DI CORATO, CONCLUSOSI CON SENTENZA N. 1535/2014. LIQUIDAZIONE DELLE SPESE DI GIUDIZIO IN FAVORE DEL RICORRENTE, IN ESECUZIONE DELLA SENTENZA.</t>
  </si>
  <si>
    <t>INTEGRAZIONE IMPEGNO DI SPESA ANNO 2015 PER ACQUISTO GIORNALI - LIQUIDAZIONE-</t>
  </si>
  <si>
    <t>01/010/2015</t>
  </si>
  <si>
    <t>RIMBORSO SPESE EROGATE DALL'ECONOMO DURANTE IL 3° TRIMESTRE 2015.</t>
  </si>
  <si>
    <t>CONGEDO OBBLIGATORIO DI MATERNITA' ANTECEDENTE IL PARTO NEI CONFRONTI DELLA DIPENDENTE ROSITO SARA "ISTRUTTORE AGENTE DI P.M. " CAT. C, AI SENSI DECRETO LEGISLATIVO 26 MARZO 2001, N. 151.</t>
  </si>
  <si>
    <t>ASSUNZIONE A TERMPO DETERMINATO DI ISTRUTTORI AGENTI DI POLIZIA MUNICIPALE MEDIANTE UTILIZZO GRDUATORIE A TEMPO INDETERMINATO DI ALTRI COMUNE</t>
  </si>
  <si>
    <t xml:space="preserve">ASSUNZIONE DELLA SPESA DI MASSIMA PER LA PARTECIPAZIONE DI N. 2 UNITA' DEL SETTORE URBANISTICO AL CORSO ORGANIZZATO  DA OPERA A BARI IL 15 OTTOBRE 2015. </t>
  </si>
  <si>
    <t>ASSUNIONE DELLA SPESA DI MASSIMA PER LA PARTECIPAZIONE DI N. 3 UNITA' DEL SETTORE FINANZE E PERSONALE AL CORSO ORGANIZZATO DA CLE.</t>
  </si>
  <si>
    <t>SESTO SETTORE POILIZIA MUNICIPALE</t>
  </si>
  <si>
    <t>SETTIMO SETTORE AMBIENTE ECOLOGIA</t>
  </si>
  <si>
    <t>organo programmante</t>
  </si>
  <si>
    <t>oggetto trattato</t>
  </si>
  <si>
    <t>TASSE DI PROPRIETA¿ AGLI AUTOMEZZI ADIBITI AL SERVIZIO TRASPORTO SCOLASTICO - ANNO 2015. IMPEGNO E PAGAMENTO DELLA RELATIVA SPESA.</t>
  </si>
  <si>
    <t>ELABORAZIONE DATI A SOSTEGNO CANONE DI LOCAZIONE ANNO 2013, AI SENSI DELL'ART. 11 DELLA L. 431/1998. GARA TELEMATICA DI INCARICO TRAMITE MEPA MEDIANTE R.D.O N. 689643 E ASSUNZIONE IMPEGNO DI SPESA.</t>
  </si>
  <si>
    <t>IMPEGNO DI SPESA PER IL PAGAMENTO DELLA TASSA DI PROPRIETÀ DEGLI AUTOMEZZI IN DOTAZIONE ALL'UFFICIO SERVIZI SOCIALI PER L'ANNO 2015</t>
  </si>
  <si>
    <t>IMPEGNO DI SPESA PER SGRAVI E RESTITUZIONI DI TRIBUTI.</t>
  </si>
  <si>
    <t>AUTORIZZAZIONE PARTECIPAZIONE DI N. 1 UNITA' DEL SETTORE SERVIZI SOCIALI AL CORSO ORGANIZZATO DA "ORDINE ASSISTENTI SOCIALI" E "ANIMAZIONE SOCIALE"</t>
  </si>
  <si>
    <t>II</t>
  </si>
  <si>
    <t>AGGIUDICAZIONE GARA CON PROCEDURA APERTA PER L¿INDIVIDUAZIONE DEL SOGGETTO CON CUI STIPULARE LA POLIZZA ASSICURATIVA A COPERTURA DEI RISCHI DI RESPONSABILITÀ CIVILE DELL¿ENTE VERSO TERZI E VERSO PRESTATORI D¿OPERA (RCT/RCO).</t>
  </si>
  <si>
    <t>ASSUNZIONE DELLA SPESA PER SERVIZIO STENOGRAFICO DEI LAVORI DI CONSIGLIO COMUNALE - 1° TRIMESTRE ANNO 2015.</t>
  </si>
  <si>
    <t>LIQUIDAZIONE FATTURE ALLE DITTE MEMOGRAPH PER FORNITURA SWITC E ALLA DITTA BUSINESS MEDIA MARKETING-SEATEL TELECOMUNICAZIONI PER FORNITURA FIREWALL</t>
  </si>
  <si>
    <t>CORRESPONSIONE DEL COMPENSO PREVISTO DALL' ARTICOLO 22 LETT. H) DEL C.I.D. AL MESSO NOTIFICATORE.</t>
  </si>
  <si>
    <t>GIUDIZIO DINANZI AL GIUDICE DI PACE DI CORATO, R.G. 88190/2014, PROMOSSO DA STRIPPOLI ANGELA C/ COMUNE CONCLUSO CON SENTENZA N. 427/2015. LIQUIDAZIONE IN FAVORE DEL LEGALE A SALDO DELLE COMPETENZE PROFESSIONALI.</t>
  </si>
  <si>
    <t>APPELLO DINANZI AL TRIBUNALE DI TRANI, ILARINI CIMADOMO MICHELE C/ COMUNE, AVVERSO LA SENTENZA N. 22/2015, EMESSA DAL GIUDICE DI PACE DI CORATO. COSTITUZIONE IN GIUDIZIO. INCARICO AL LEGALE.</t>
  </si>
  <si>
    <t>APPELLO DINANZI AL TRIBUNALE DI TRANI, BOVINO MIRIAM C/ COMUNE, AVVERSO LA SENTENZA N. 7/2015, EMESSA DAL GIUDICE DI PACE DI TRANI (EX CORATO). COSTITUZIONE IN GIUDIZIO. INCARICO AL LEGALE.</t>
  </si>
  <si>
    <t>RICORSO DINANZI AL TRIBUNALE DI TRANI, EX ART. 700 C.P.C., PROMOSSO DAI SIGNORI SARAGAGLIA ALFREDO E PATRUNO PATRIZIA IN QUALITAâ DI GENITORI DEL MINORE SARAGAGLIA ANDREA C/ COMUNE. LIQUIDAZIONE IN FAVORE DEL LEGALE A TITOLO DI ACCONTO DELLE COMPETENZE PROFESSIONALI.</t>
  </si>
  <si>
    <t>GIUDIZIO DINANZI AL TRIBUNALE DI TRANI â ARTICOLAZIONE DI ANDRIA, R.G. 336/2012, PROMOSSO DALLA SIGNORA TARRICONE MARIA LUCIA C/ COMUNE, DEFINITO IN VIA CONCILIATIVA. LIQUIDAZIONE IN FAVORE DEL LEGALE A SALDO DELLE COMPETENZE PROFESSIONALI.</t>
  </si>
  <si>
    <t>ASSUNZIONE IMPEGNO DI SPESA PER ESPLETAMENTO SERVIZI AFFIDATI ALL'ASIPU</t>
  </si>
  <si>
    <t>IMPEGNO DI SPESA PER TRASPORTO DIVERSAMENTE ABILI</t>
  </si>
  <si>
    <t>EROGAZIONE CONTRIBUTO REGIONALE PER IL DIRITTO ALLO STUDIO - ANNO 2014, IN FAVORE DELLE SCUOLE DELL'INFANZIA PARITARIE.</t>
  </si>
  <si>
    <t>SERVIZIO REFEZIONE SCOLASTICA A/S 2014/2015, LIQUIDAZIONE FATTURE DELLA LADISA S.P.A RISTORAZIONE COLLETTIVA, PER FORNITURA PASTI NEL MESE DI NOVEMBRE 2014.</t>
  </si>
  <si>
    <t>AGGIUDICAZIONE, A SEGUITO DI GARA CON PROCEDURA APERTA, DELL'AFFIDAMENTO DEI SERVIZI DEL TEATRO COMUNALE.</t>
  </si>
  <si>
    <t>esito della scelta del contraente</t>
  </si>
  <si>
    <t>&lt;40.000 € con affidamnto diretto:cingrua motivazione delle scelya</t>
  </si>
  <si>
    <t>40.000/200.000 € con cottimo fiduciario riferimento all'indagine di mercato/aòbo fornitori ed invito ad almeno 5 operatori economici</t>
  </si>
  <si>
    <t>attestazione del possesso dei requisiti di cui a c. 12 art. 125 D. Lgs. n. 163/06</t>
  </si>
  <si>
    <t>valutazione congruità dei costi</t>
  </si>
  <si>
    <t>eventuali termini di consegna</t>
  </si>
  <si>
    <t>TRASFERIMENTO RISORSE FINANZIARIE AGLI ISTITUTI COMPRENSIVI E AL 2° CIRCOLO DIDATTICO PER LA GESTIONE DIRETTA DELLE SPESE RICADENTI SUL BILANCIO COMUNALE. AI SENSI DELLA LEGGE 11 GENNAIO 1996 N. 23. ACCONTO ANNO 2014. ASSUNZIONE ED EROGAZIONE DEL CONTRIBUTO SALDO ANNO 2014</t>
  </si>
  <si>
    <t>Organo Promulgante</t>
  </si>
  <si>
    <t>Oggetto Trattato</t>
  </si>
  <si>
    <t>Individuazione/indicazione responsabile del procedimento</t>
  </si>
  <si>
    <t>Parere di regolarità tecnica</t>
  </si>
  <si>
    <t>Visto regolarità contabile</t>
  </si>
  <si>
    <t>Altri pareri previsti</t>
  </si>
  <si>
    <t>Termini esecutivià ed efficacia</t>
  </si>
  <si>
    <t>Obblighi pubblicaz. Ex artt. 26 - 27 D. Lgs. 33/2013</t>
  </si>
  <si>
    <t>Leggibilità del provvedimento</t>
  </si>
  <si>
    <t>Si</t>
  </si>
  <si>
    <t>No</t>
  </si>
  <si>
    <t>Non applicabile</t>
  </si>
  <si>
    <t>ELEZIONI REGIONALI DEL 31 MAGGIO 2015. LIQUIDAZIONE DI FATTURA IN FAVORE DELLA DITTA FRANCESCO MAGNINI PER FORNITURA POZZETTI IN LAMIERA, CHIAVISTELLI PER POZZETTO, RIPARAZIONE CABINE ELETTORALI, ECC. .</t>
  </si>
  <si>
    <t>POLIZZA ASSICURATIVA R.C.T. CON LA COMPAGNIA ASSICURATRICE AIG EUROPE LIMITED. CORRESPONSIONE FRANCHIGIA.</t>
  </si>
  <si>
    <t>ing, Giovanni Colaianni</t>
  </si>
  <si>
    <t>INDAGINE "MULTISCOPO SULLE FAMIGLIE: CITTADINI E TEMPO LIBERO" - INDIVIDUAZIONE DEL RESPONSABILE E DEI RILEVATORI -</t>
  </si>
  <si>
    <t>GIUDIZIO DINANZI AL GIUDICE DI PACE DI CORATO PROMOSSO DA BRUNO ELISABETTA E TARRICONE MICHELE, C/ COMUNE, CONCLUSO CON SENTENZA N. 510/2015. LIQUIDAZIONE IN FAVORE DEL LEGALE DI CONTROPARTE IN ESECUZIONE DELLA SENTENZA.</t>
  </si>
  <si>
    <t>APPELLO DINANZI AL TRIBUNALE DI TRANI, TARRICONE NUNZIO PER IL MINORE TARRICONE FEDERICO AMEDEO C/ COMUNE, AVVERSO LA SENTENZA N. 296/2015, EMESSA DAL GIUDICE DI PACE DI TRANI (EX CORATO). LIQUIDAZIONE IN FAVORE DEL LEGALE A TITOLO DI ACCONTO DELLE COMPETENZE PROFESSIONALI.</t>
  </si>
  <si>
    <t>GIUDIZIO DI APPELLO, R.G. 3970/2013, DINANZI AL TRIBUNALE DI TRANI AVVERSO LA SENTENZA N. 68/2013 EMESSA DAL GIUDICE DI PACE DI CORATO, PROMOSSO DAL SIG. CANNONE SALVATORE C/ COMUNE, CONCLUSOSI CON SENTENZA N. 26/2015. LIQUIDAZIONE IN FAVORE DEL SIG. CANNONE SALVATORE, IN ESECUZIONE DELLA SENTENZA.</t>
  </si>
  <si>
    <t>CITAZIONE DINANZI AL GIUDICE DI PACE DI CORATO, TARRICONE NUNZIO PER IL MINORE TARRICONE FEDERICO AMEDEO C/ COMUNE. LIQUIDAZIONE IN FAVORE DEL CONSULENTE MEDICO PER INCARICO CTU - ASL BARI.</t>
  </si>
  <si>
    <t>PROPOSIZIONE APPELLO AL TRIBUNALE DI TRANI â AVVERSO LA SENTENZA N.510/2015 EMESSA DAL GIUDICE DI PACE DI TRANI IN DATA 8.9.2015 NEL GIUDIZIO BRUNO ELISABETTA E TARRICONE MICHELE C/ COMUNE. COSTITUZIONE IN GIUDIZIO. INCARICO AL LEGALE.</t>
  </si>
  <si>
    <t>DETERMINAZIONE DIRIGENZIALE SETTORE LAVORI PUBBLICI N. 193 DEL 23/12/2014 (R.G. N. 13 DEL 02/01/2015) AD OGGETTO "APPROVAZIONE ALBO COMUNALE PROFESSIONISTI A SEGUITO DI AVVISO PUBBLICO" UNTEGRAZIONE</t>
  </si>
  <si>
    <t>PALAZZO GIOIA- SERVIZIO URGENTE IN ECONOMIA, DI PULIZIA STRAORDINARIA - ASSUNZIONE DELLE SPESA E AFFIDAMENTO.</t>
  </si>
  <si>
    <t>LIQUIDAZIONE DI SPESA IN FAVORE DELLA DITTA "2M SISTEMI" DI MICHELE MARZULLI CORRENTE IN MODUGNO PER LA RIPARAZIONE DEGLI IMPIANTI SEMAFORICI VARI DELL'ABITATO.</t>
  </si>
  <si>
    <t>ASSUNZIONE IMPEGNI DI SPESA PER LA BIBLIOTECA COMUNALE</t>
  </si>
  <si>
    <t>ANNO 2015   76 ATTI</t>
  </si>
  <si>
    <t>esito della scelta del contraente &lt; 40000 € con affidamento diretto: congrua motivazione della scelta</t>
  </si>
  <si>
    <t>GIUDIZIO DINANZI AL TRIBUNALE DI TRANI - ARTICOLAZIONE DI ANDRIA, R.G. 19482/2006, PROPOSTO DAL SIG. ARDITO GIUDIZIO DINANZI AL TRIBUNALE DI TRANI ARTICOLAZIONE FRANCESCO C/ COMUNE DI CORATO DITTA SIRET S.R.L. GENERALI ASSICURAZIONI (TERZO CHIAMATO IN CAUSA), CONCLUSOSI CON SENTENZA N. 1525/2014. LIQUIDAZIONE IN FAVORE DELLE GENERALI ASSICURAZIONI S.P.A. A SEGUITO DI SENTENZA.</t>
  </si>
  <si>
    <t>APPELLO DINANZI AL TRIBUNALE DI TRANI, GIUDIZIO MASTRAPASQUA LINA C/ COMUNE DI CORATO. AVVERSO LA SENTENZA N. 38/2015, EMESSA DAL GIUDICE DI PACE DI TRANI. COSTITUZIONE IN GIUDIZIO. INCARICO AL LEGALE.</t>
  </si>
  <si>
    <t>ELEZIONI REGIONALI DEL 31 MAGGIO 2015. AFFIDAMENTO, A SEGUITO GARA CON LA PROCEDURA DEL COTTIMO FIDUCIARIO, DEI LAVORI PER INSTALLAZIONE TABELLONI METALLICI E ALLESTIMENTO SEGGI ELETTORALI.</t>
  </si>
  <si>
    <t>LAVORI DI UTILITA' SOCIALE DI RISTRUTTURAZIONE E ADEGUAMENTO STATICO DELLA TORRE PALOMBA - PRESA D'ATTO 1° SAL - LIQUIDAZIONE 1° CERTIFICATO DI PAGAMENTO.</t>
  </si>
  <si>
    <t>CONCENSSIONE OCCUPAZIONE PERMANENTE DI SUOLO PUBBLICO SU VIA FRATELLI BANDIERA E VIA SANT'ELIA PER POSIZIONAMENTO SU ENTRAMBI I MARCIAPIEDI DI N. 2 BOCCH DI LUPO</t>
  </si>
  <si>
    <t>LIQUIDAZIONE FATTURA ELETTRONICA N. 4/01 DEL 04/05/2015 DELL'AZ. CANILE SANITARIO DI PARUNO SAVINO (APRILE 2015).</t>
  </si>
  <si>
    <t>ANNO 2015  13  ATTI</t>
  </si>
  <si>
    <t>LIQUIDAZIONE IN FAVORE DI SCISCIOLI NUNZIA PER RISARCIMENTO DANNI.</t>
  </si>
  <si>
    <t>LIQUIDAZIONE IN FAVORE DI CAVALLO GIANLUIGI PER RISARCIMENTO DANNI</t>
  </si>
  <si>
    <t>CITAZIONE DINANZI AL GIUDICE DI PACE DI TRANI, PROMOSSA DALLA SIGNORA DINTRONO ROSA C / COMUNE. COSTITUZIONE IN GIUDIZIO. INCARICO AL LEGALE.</t>
  </si>
  <si>
    <t>GIUDIZIO DI APPELLO DINANZI ALLA CORTE DI APPELLO DI BARI AVVERSO SENTENZA TRIBUNALE DI TRANI - SEZ. LAVORO -N.2309/2012 EMESSA NEL GIUDIZIO PROMOSSO DAGLI AGENTI DI POLIZIA MUNICIPALE, PERRONE DOMENICO ALTRI, CONCLUSOSI CON SENTENZA N. 3140/2014. LIQUIDAZIONE IN FAVORE DEL LEGALE.</t>
  </si>
  <si>
    <t>RICORSO IN APPELLO AL CONSIGLIO DI STATO, PROMOSSO DAL SIG. PICCARRETA GIUSEPPE C/ COMUNE AVVERSO LA SENTENZA N. 1098/2014 EMESSA DAL T.A.R. PUGLIA - BARI. COSTITUZIONE IN GIUDIZIO. INCARICO AL LEGALE.</t>
  </si>
  <si>
    <t>LIQUIDAZIONE IN FAVORE DELLA LIBRERIA CONCESSIONARIA I.P.Z.S. S.R.L. PER PUBBLICAZIONE SULLA G.U.R.I. DELLESTRATTO DELLESITO DI GARA CON PROCEDURA APERTA POLIZZA ASSICURATIVA A COPERTURA DEI RISCHI DI RESPONSABILITÀ CIVILE DELLENTE VERSO TERZI E VERSO PRESTATORI DOPERA (RCT/RCO) .</t>
  </si>
  <si>
    <t>ESITO AVVISO PUBBLICO PER L¿INTEGRAZIONE DELL¿ELENCO DEI PROFESSIONISTI LEGALI CUI AFFIDARE GLI INCARICHI NELLE PROCEDURE GIUDIZIALI.</t>
  </si>
  <si>
    <t>LIQUIDAZIONE IN FAVORE DI LOTITO FILOMENA PER RISARCIMENTO DANNI.</t>
  </si>
  <si>
    <t>LIQUIDAZIONE IN FAVORE DI PETRIZZELLI LUIGI PER RISARCIMENTO DANNI.</t>
  </si>
  <si>
    <t>VERSAMENTO QUOTE ASSOCIATIVE ASSOCIAZIONE ITALIANA CONSIGLIO COMUNI E REGIONI D'EUROPA</t>
  </si>
  <si>
    <t>258</t>
  </si>
  <si>
    <t>786</t>
  </si>
  <si>
    <t>2015-07-10</t>
  </si>
  <si>
    <t>259</t>
  </si>
  <si>
    <t>2015-06-29</t>
  </si>
  <si>
    <t>787</t>
  </si>
  <si>
    <t>260</t>
  </si>
  <si>
    <t>2015-06-30</t>
  </si>
  <si>
    <t>859</t>
  </si>
  <si>
    <t>262</t>
  </si>
  <si>
    <t>797</t>
  </si>
  <si>
    <t>272</t>
  </si>
  <si>
    <t>2015-07-03</t>
  </si>
  <si>
    <t>APPELLO DINANZI AL TRIBUNALE CIVILE DI TRANI PROPOSTO DA ZERULO ANTONIO C/ COMUNE AVVERSO LA SENTENZA N. 53/2013 EMESSA DAL GIUDICE DI PACE DI CORATO, CONCLUSOSI CON SENTENZA N. 1953/2014. LIQUIDAZIONE IN FAVORE DELL¿ATTORE IN ESECUZIONE DELLA SENTENZA.</t>
  </si>
  <si>
    <t>AFFRANCAZIONE CANONE ENFITEUTICO GRAVANTE SUL FONDO RUSTICO IN AGRO DI CORATO ALLA CONTRADA ¿DIFESA COMUNALE¿ IN FAVORE DELLA SIG.RA CAPUTO MARIA GIUSEPPINA</t>
  </si>
  <si>
    <t>APPELLO DINANZI AL TRIBUNALE DI TRANI, ARAMINI ROSA C/ COMUNE, AVVERSO SENTENZA N. 40/2015 EMESSA DAL GIUDICE DI PACE DI TRANI. COSTITUZIONE IN GIUDIZIO. INCARICO AL LEGALE.</t>
  </si>
  <si>
    <t>913</t>
  </si>
  <si>
    <t>2015-08-17</t>
  </si>
  <si>
    <t>data</t>
  </si>
  <si>
    <t>n. R.G.</t>
  </si>
  <si>
    <t>n. D.S.</t>
  </si>
  <si>
    <t>321</t>
  </si>
  <si>
    <t>2015-08-05</t>
  </si>
  <si>
    <t>LAVORI DI MANUTENZIONE ASCENSORI COMUNALI COMUNALI - LIQUIDAZIONE FATTURA.</t>
  </si>
  <si>
    <t>ELENCO ANNUALE DEI LAVORI PUBBLICI ANNO 2015. INDIVIDUAZIONE R.U.P.</t>
  </si>
  <si>
    <t>LAVORI DI MANUTENZIONE IMPIANTI DI PUBBLICA ILLUMINAZIONE DI PROPRIETA' COMUNALE PERIODO 01.09.2014 - 30.09.2014 - LIQUIDAZIONE CORRISPETTIVO</t>
  </si>
  <si>
    <t>LAVORI DI RIQUALIFICAZIONE LARGO ABBAZIA. AUTORIZZAZIONE AL SUBAPPALTO</t>
  </si>
  <si>
    <t>PRENOTAZIONE IMPEGNO DI SPESA PER LA GESTIONE ORDINARIA DEL SETTORE RAGIONERIA, FINANZE, PERSONALE, ECONOMATO E TRIBUTI - ESERCIZIO 2015.</t>
  </si>
  <si>
    <t>LIQUIDAZIONE FATTURA MESE DI LUGLIO C.A. A FAVORE DELLE SRUTTURA SOCIALE RESIDENZIALE "FRANCESCO TESTINO" - CORATO.</t>
  </si>
  <si>
    <t>conformità delle modalità di scelta del contraente alla normativa comunicatria, nazionale ed a quella regolamentare locale</t>
  </si>
  <si>
    <t>clausola dell'obbligo di tracciabilità</t>
  </si>
  <si>
    <t>clausole particolari/speciali(es. penali) importanti o essenziali per la stipula del contratto (eventuali)</t>
  </si>
  <si>
    <t>errati</t>
  </si>
  <si>
    <t>AGGIUDICAZIONE DEFINITIVA DELL'APPALTO DEI LAVORI DI RIQUALIFICAZIONE. MESSA IN SICUREZZA ED EFFICIENTAMENTO ENERGETICO DELLA SCUOLA ELEMENTARE FORNELLI. RIDETERMINAZIONE QUADRO ECONOMICO</t>
  </si>
  <si>
    <t>AGGIUDICAZIONE DEFINITIVA DELL'APPALTO DEI LAVORI DI RISTRUTTURAZIONE ED ADEGUAMENTO STATICO DELLA TORRE PALOMBA DA DESTINARE A SERVIZI DI UTILITÀ SOCIALE</t>
  </si>
  <si>
    <t>RIACERTAMENTO STRAORDINARIO DEI RESIDUI. APPROVAZIONE RISULTANZE FINALI DEL SETTORE LL.PP.</t>
  </si>
  <si>
    <t>LIQUIDAZIONE FATTURA PER LA FORNITURA DI MATERIALE ELETTRICO C/O ALCUNI IMMOBILI DI PROPRIETA' COMUNALE</t>
  </si>
  <si>
    <t>15</t>
  </si>
  <si>
    <t>2015-01-12</t>
  </si>
  <si>
    <t>523</t>
  </si>
  <si>
    <t>2015-05-05</t>
  </si>
  <si>
    <t>OGGETTO</t>
  </si>
  <si>
    <t>RILIEVI</t>
  </si>
  <si>
    <t>QUARTO SETTORE LAVORI PUBBLICI</t>
  </si>
  <si>
    <t>non indicato, non risulta assolto</t>
  </si>
  <si>
    <t>esito della scelta del contrente</t>
  </si>
  <si>
    <t>&lt; 40.000 € con affidamento diretto: congrua motivazzione della scelta</t>
  </si>
  <si>
    <t>40.000 / 200.000 € con cottimo fiduciario riferimento all'indagine di mercato/ albo fornitori ed invito ad almeno 5 operatori economici</t>
  </si>
  <si>
    <t>SISTEMA DI VIDEOSORVEGLIANZA PIT 2- LIQUIDAZIONE FATTURA IN AVORE DELLA WIND TELECOMUNICAZIONI SPA CORRENTE IN ROMA PER TASSA CANONI DI CONCESSIONE E CONTRIBUTI RELATIVA AL PERIODO 1/1-28/2/2015.</t>
  </si>
  <si>
    <t>Leggibilità/chiarezza del provv.</t>
  </si>
  <si>
    <t>TOTALE ATTI CONTROLLATI</t>
  </si>
  <si>
    <t>CITAZIONE DINANZI AL GIUDICE DI PACE DI CORATO, R.G. 65/2013, PALMIOTTA GIUSEPPE C/ COMUNE CONCLUSOSI CON SENTENZA N. 197/2014. LIQUIDAZIONE IN F PROFESSION AVORE DEL LEGALE A SALDO DELLE SUE COMPETENZE ALI</t>
  </si>
  <si>
    <t>LIQUIDAZIONE FATTURE PER STAMPA MANIFESTI</t>
  </si>
  <si>
    <t>RICORSO AL T.A.R. PER LA PUGLIA - BARI, PROMOSSO DA LACERENZA ARCANGELA + ALTRI (EREDI TARRICONE) C/ COMUNE DI CORATO + REGIONE PUGLIA. COSTITUZIONE IN GIUDIZIO. INCARICO AL LEGALE.</t>
  </si>
  <si>
    <t>LIQUIDAZIONE IN FAVORE DI LEONE BIAGIA PER RISARCIMENTO DANNI.</t>
  </si>
  <si>
    <t>LIQUIDAZIONE IN FAVORE DI STRIPPOLI VINCENZO PER RISARCIMENTO DANNI.</t>
  </si>
  <si>
    <t>LIQUIDAZIONE IN FAVORE DI RANDOLFI GIOVANNI PER RISARCIMENTO DANNI.</t>
  </si>
  <si>
    <t>richiamo alla determina a contrarre ovvero desclinazione espressa completa art. 192 c. 1 TUEL e particolare riferimento alla proedura di individuazione dei contranti secondo l'art. 125 c. 8 e 11 D. Lgs 163/06 (cottimo fiduciario)</t>
  </si>
  <si>
    <t>esito della scelta del contraente. &lt; 40.000,00 € con affidamento diretto: congrua motivazione della scelta</t>
  </si>
  <si>
    <t>attestazione del possesso dei requisiti di cui al c. 12 art. 125 D. Lgs. 163/06</t>
  </si>
  <si>
    <t>valutazione di congruità dei coti</t>
  </si>
  <si>
    <t>RICORSO DINANZI ALLA SUPREMA CORTE DI CASSAZIONE, CAMPANALE DOMENICO C/ COMUNE DI CORATO AVVERSO SENTENZA CORTE DI APPELLO DI BARI N.995 DEL 16.2.2010, CONCLUSOSI CON SENTENZA N. 6954/2014. LIQUIDAZIONE IN FAVORE DEL LEGALE A SALDO DELLE COMPETENZE PROFESSIONALI.</t>
  </si>
  <si>
    <t>LIQUIDAZIONE IN FAVORE DI SURIANO ANGELA PER RISARCIMENTO DANNI.</t>
  </si>
  <si>
    <t>IV</t>
  </si>
  <si>
    <t>V</t>
  </si>
  <si>
    <t>LIQUIDAZIONE NR. FATT. 104/2015 IN FAVORE DELLA C.S.&amp;.A. CONSULTING S.A.S. DI LECCE, PER COMPENSO ISTRUTTORIA PRATICHE RISARCIMENTO DANNI.</t>
  </si>
  <si>
    <t>PAGAMENTO IMPOSTA DI REGISTRO DELLA SENTENZA CIVILE N. 222/2015 EMESSA DAL TRIBUNALE DI TRANI â SEZ. ANDRIA â NELLA CAUSA COLABELLA ANTONIO C/ COMUNE.</t>
  </si>
  <si>
    <t>CITAZIONE DINANZI AL TRIBUNALE DI TRANI PROMOSSA DA MISCIOSCIA IMMACOLATA E IURILLI FRANCESCO QUALI ESERCENTI LA POTESTAâ SUL MINORE IURILLI GIUSEPPE C/ COMUNE, R.G. 950002129/2012. LIQUIDAZIONE IN FAVORE DEL CONSULENTE MEDICO PER INCARICO CTU.</t>
  </si>
  <si>
    <t>LIQUIDAZIONE IN FAVORE DI GALASSI UMBERTO PER RISARCIMENTO DANNI.</t>
  </si>
  <si>
    <t>LIQUIDAZIONE IN FAVORE DI LOBASCIO MARILENA PER RISARCIMENTO DANNI.</t>
  </si>
  <si>
    <t>LIQUIDAZIONE IN FAVORE DI DE MARINIS ATTILIO PER RISARCIMENTO DANNI.</t>
  </si>
  <si>
    <t>LAVORI DI ATTUAZIONE DEL P.U.G.T. 2° STRALCIO - FORNITURA E POSA IN OPERA DI UN SISTEMA AUTOMATICO DI CONTROLLO DEGLI ACCESSI ALLA Z.T.L. DEL CENTRO STORICO. PRESA D'ATTO DELLO STATO FINALE E CERTIFICATO DI REGOLARE ESECUZIONE SVINCOLO CAUZIONE E POLIZZE FIDEIUSSORIE.</t>
  </si>
  <si>
    <t>LAVORI DI SOMMA URGENZA PRESSO IL PIANO INTERRATO DELLA PALESTRA POLIVALENTE (PALAZZETTO DELLE SPORT) DI VIA GRAVINA.</t>
  </si>
  <si>
    <t>LIQUIDAZIONE FATTURA PER LA FORNITURA DI MATERIALE ELETTRICO C/O ALCUNI IMMOBILI DI PROPRIETA' COMUNALE.</t>
  </si>
  <si>
    <t>AGGIUDICAZIONE DEFINITIVA DELLA FORNITURA DI LIBRI PER LA BIBLIOTECA COMUNALE - LASCITO DE PALO</t>
  </si>
  <si>
    <t>LIQUIDAZIONE DELL'INDENNITA' DI CUI ALL'ART. 36, COMMA 2, DEL CCNL 22,01,2004 AGLI UFFICIALI DI STATO CIVILE ED ANAGRAFE - ANNO 2014.</t>
  </si>
  <si>
    <t>IMPEGNO DI SPESA PER L'ASSUNZIONE DI N. 2 "ISTRUTTORI AMMINISTRATIVI" CAR. C A TEMPO DETERMINATO PART TIME PER L'UFFICIO PARTICOLARE DEL SINDACO.</t>
  </si>
  <si>
    <t>SET.</t>
  </si>
  <si>
    <t>DIRIGENTE</t>
  </si>
  <si>
    <t>LIQUIDAZIONE SI SPESA IN FAVOE DELLA DITTA AUTOFFICINA SCARINGELLA SRL SOCCORSO STRADALE CORRENTE IN CORATO PER LVORI URGENTI DI MANUTENZIONE OCCORSA ALLA AUTOVETTURA ALFA 156 TARGATA BL116JT I DOTAZIONE AL COMANDO DI POLIZIA LOCALE</t>
  </si>
  <si>
    <t>SPESE VARIE E MINUTE OCCORRENTI AL COMANDO DI POLIZIA MUNICIPALE - ASSUNIONE DI SPESA ANNO 2015.</t>
  </si>
  <si>
    <t xml:space="preserve">ASSUNZIONE DELLA SPESA DI MASSIMA PER LA RIPARAZIONE DEGLI IMPIANTI SEMAFORICI. </t>
  </si>
  <si>
    <t>FORNITURA CON OSSTITUZIONE DI LAMPADE SPECIALI AGLI IMPINATI SEMAFORICI ANNO 2015- AGGIUDICZZIONE ED AFFIDAMENTO SERVIZIO.</t>
  </si>
  <si>
    <t>LIQUIDAZIONE FATTURA IN FAVORE DELLA DITTA CIEMME DI CIRASOLE VITO MARIO CORRENTE IN POGGIORSINI PER FORNITURA DI N. 100 SEGNALI STRADALI INDICANTE PASSO CARABILE OCCORRENTI AL COMANDO DI POLIZIA LOCALE - ODA 2171761.</t>
  </si>
  <si>
    <t>ASSUNZIONE ULTERIORE SPESAPER LA MANUTENZIONE DEL PARCO MACCHINE IN DATAZIONE AL COMANDO DI POLIZIA MUNICIAPLE PER L'ANNO 2014</t>
  </si>
  <si>
    <t>VIGILANZA PATRIMONIO  COMUNALE. OTTEMPERANZA ALLA DELIBERAZIONE DI GUNTA COMUNALE N. 110/2015.</t>
  </si>
  <si>
    <t>LIQUIDAZIONE DATTURA IN FAVORE DELLA SOCIETA' LEASEPLAN ITALIA SPA CORRENTE IN ROMA INERENTE AL NOLEGGIO DI AUTOVETTURE FIAT PUNTO A LUNGO TERMINE IN DOTAZIONE AL COMANDO DI POLIZIA LOCAL MESE DI LUGLIO 2015.</t>
  </si>
  <si>
    <t>SERVIZIO DI TRASPORTO PUBBLICO LOCALE: LIQUIDAZIONE FATTURA IN FAVORE DELLA COTRAP PER LA 1^ TRIMESTRALITA' ANNO 2015</t>
  </si>
  <si>
    <t>ASSUNZIONE DELLA SPESA E LIQUIDAZIONE FATTURA IN FAVORE DELLA SOCIETA' KUWAIT PETROLEUM ITALIA SPA PER FORNITURA CARBURANTI UFFICI COMUNALI MESE DI LUGLIO 2015</t>
  </si>
  <si>
    <t>RICORSO DINANZI AL TRIBUNALE DI TRANI, EX ART. 700 C.P.C. PROMOSSO DAI SIGNORI SARAGAGLIA ALFREDO E PATRUNO PATRIZIA IN QUALITA DI GENITORI DEL MINORE SARAGAGLIA ANDREA C/ COMUNE. COSTITUZIONE IN GIUDIZIO. INCARICO AL LEGALE.</t>
  </si>
  <si>
    <t>INDENNITA PER GLI AMMINISTRATORI LOCALI A NORMA ART.82 DEL DECRETO LEGISLATIVO 18 AGOSTO 2000 N.267. IMPEGNO DI SPESA PER ANNO 2015</t>
  </si>
  <si>
    <t>IMPEGNO DI SPESA PER ACQUISTO MODULO SOFTWARE PER INTERFACCIAMENTO TRA SOTTOSISTEMA INFORMATIVO DELLA PUBLISYS E PROTOCOLLO INFORMATICO SICRAWEB</t>
  </si>
  <si>
    <t>ISTANZA EX ART. 86 C.P.A. PER LA CORREZIONE DI ERRORE MATERIALE NEL DISPOSITIVO DELLA SENTENZA DEL TAR PUGLIA â BARI, SEZ. I, N. 1331/2013, PRESENTATA DA GAMMARIELLO FRANCESCO. COSTITUZIONE IN GIUDIZIO. INCARICO AL LEGALE.</t>
  </si>
  <si>
    <t>ASSUNZIONE E LIQUIDAZIONE DIRITTI DI NOTIFICA</t>
  </si>
  <si>
    <t>LIQUIDAZIONE IN FAVORE DI CONTALDO TOMMASO PER RISARCIMENTO DANNI.</t>
  </si>
  <si>
    <t>LIQUIDAZIONE IN FAVORE DI MALDERA NICOLA PER RISARCIMENTO DANNI.</t>
  </si>
  <si>
    <t>SERVIZI DI UTILITA' SOCIALE - RISTRUTTURAZIONE E ADEGUAMENTO STATICO DELLA TORRE POLOMBA - APPROVAZIONE 2Â° PERIZIA DI VARIANTE.</t>
  </si>
  <si>
    <t>ANNO 2015   24 ATTI</t>
  </si>
  <si>
    <t>ANNO 2015  4  ATTI</t>
  </si>
  <si>
    <t>conformità delle modalità di scelta del contraente alla normativa comunitaria, nazionale ed a quella regolamentare locale</t>
  </si>
  <si>
    <t>esito della scelta del contrente &lt; 40.000 € con affidamento diretto: congrua motivazzione della scelta</t>
  </si>
  <si>
    <t>visto di congruità dei costi</t>
  </si>
  <si>
    <t>UTILIZZO TEMPORANEO PRESSO QUESTO COMUNE DELLA DOTT.SSA GRAZIA CIALDELLA DIRIGNTE A TEMPO DETERMINATO DEL COMUNE DI ANDRIA. PROROGA FINO AL 28/02/2015</t>
  </si>
  <si>
    <t>RISOLUZIONE DEL RAPPOTO DI LAVORO A TEMPO INDETERMINATO DIPENDENTE DOTT.SSA MARIA SOLDANO - ISTRUTTORE DIRETTIVO AMMINISTRATIVO - E COLLOCAMENTO A RIPOSO CON DECORRENZA DAL 30.12.2015.</t>
  </si>
  <si>
    <t>SERVIZIO DI GESTIONE, ACCERTAMENTO, LIQUIDAZIONE E RISCOSSIONE, ORDINARIA E COATTIVA, DELLE ENTRATE TRIBUTARIE, ESTRATRIBUTARIE, PATRIMONIALI ED ASSIMILATE DELL'ENTE. LIQUIDAZIONE FATTURE N. 13/PA, 15/PA E 17/PA, DELLA "S.I.X.T- - SERVIZI INNOVATIVI PER IL TERRITORIO SPA".</t>
  </si>
  <si>
    <t>LIQUIDAZIONE ADDIZIONALE PROVINCIALE TARI 2014 ALLA CITTA' METROPOLITANA DI BARI.</t>
  </si>
  <si>
    <t>PRESA D' ATTO DEL CONGEDO STRAORDINARIO PER ASTENSIONE ANTICIPATA PER MATERNITÀ DELLA DIPENDENTE ROSITO SARA, AI SENSI DELLE DISPOSIZIONI DETTATE DALL' ART. 17 DEL D.LGS. N. 151 DEL 26.03.2001.</t>
  </si>
  <si>
    <t>ELEZIONI REGIONALI DEL 31 MAGGIO 2015. - LIQUIDAZIONE FATTURA ALLA REPAZ LUNCH COUPON S.R.L.</t>
  </si>
  <si>
    <t>ASSUNZIONE A TEMPO DETERMINATO DI ISTRUTTORI AGENTI DI POLIZIA MUNICIPALE MEDIANTE UTILIZZO DELLA GRADUATORIA APPROVATAMCON DEERMINAZIONE DIRIGENZIAE N. 127 DEL 5.8.2013.</t>
  </si>
  <si>
    <t>798</t>
  </si>
  <si>
    <t>273</t>
  </si>
  <si>
    <t>845</t>
  </si>
  <si>
    <t>2015-07-16</t>
  </si>
  <si>
    <t>285</t>
  </si>
  <si>
    <t>2015-07-15</t>
  </si>
  <si>
    <t>865</t>
  </si>
  <si>
    <t>288</t>
  </si>
  <si>
    <t>1535</t>
  </si>
  <si>
    <t>289</t>
  </si>
  <si>
    <t>1536</t>
  </si>
  <si>
    <t>2015-07-20</t>
  </si>
  <si>
    <t>890</t>
  </si>
  <si>
    <t>294</t>
  </si>
  <si>
    <t>2015-07-21</t>
  </si>
  <si>
    <t>868</t>
  </si>
  <si>
    <t>299</t>
  </si>
  <si>
    <t>2015-07-22</t>
  </si>
  <si>
    <t>133</t>
  </si>
  <si>
    <t>2015-01-26</t>
  </si>
  <si>
    <t>896</t>
  </si>
  <si>
    <t>302</t>
  </si>
  <si>
    <t>2015-07-23</t>
  </si>
  <si>
    <t>897</t>
  </si>
  <si>
    <t>303</t>
  </si>
  <si>
    <t>898</t>
  </si>
  <si>
    <t>304</t>
  </si>
  <si>
    <t>2015-07-24</t>
  </si>
  <si>
    <t>901</t>
  </si>
  <si>
    <t>2015-07-29</t>
  </si>
  <si>
    <t>307</t>
  </si>
  <si>
    <t>905</t>
  </si>
  <si>
    <t>312</t>
  </si>
  <si>
    <t>2015-07-30</t>
  </si>
  <si>
    <t>908</t>
  </si>
  <si>
    <t>315</t>
  </si>
  <si>
    <t>909</t>
  </si>
  <si>
    <t>317</t>
  </si>
  <si>
    <t>2015-08-03</t>
  </si>
  <si>
    <t>LIQUIDAZIONE IN FAVORE DI MATERA ANGELO PER RISARCIMENTO DANNI.</t>
  </si>
  <si>
    <t>PAGAMENTO IMPOSTA DI REGISTRO DELLA SENTENZA DELLA CORTE DI APPELLO DI BARI N. 545/2014 NELLA CAUSA EREDI D¿INTRONO C/ COMUNE AVVERSO LA SENTENZA N.109/2007 EMESSA DAL TRIBUNALE DI TRANI.</t>
  </si>
  <si>
    <t>LIQUIDAZIONE IN FAVORE DI CANNILLO ALDO PER RISARCIMENTO DANNI.</t>
  </si>
  <si>
    <t>RICORSO DINANZI AL TRIBUNALE DI TRANI - SEZIONE LAVORO, PROMOSSO DAL DIPENDENTE COMUNALE CAPOGNA FRANCESCO C/ COMUNE. DEFINIZIONE IN VIA CONCILIATIVA.</t>
  </si>
  <si>
    <t>CITAZIONE DINANZI AL GIUDICE DI PACE DI TRANI, ROMANAZZI MARIO C / COMUNE. COSTITUZIONE IN GIUDIZIO. INCARICO AL LEGALE.</t>
  </si>
  <si>
    <t>PROPOSIZIONE APPELLO AL CONSIGLIO DI STATO AVVERSO ORDINANZA N. 1475/2015 EMESSA DAL T.A.R. PUGLIA â BARI (SEZIONE PRIMA) A SEGUITO DI ISTANZA EX ART. 86 C.P.A. PER LA CORREZIONE DI ERRORE MATERIALE NEL DISPOSITIVO DELLA SENTENZA DEL TAR PUGLIA â BARI, SEZ. I, N. 1331/2013, PRESENTATA DA GAMMARIELLO FRANCESCO. COSTITUZIONE IN GIUDIZIO. INCARICO AL LEGALE</t>
  </si>
  <si>
    <t>LIQUIDAZIONE IN FAVORE DI TANDOI MARTINA PER RISARCIMENTO DANNI.</t>
  </si>
  <si>
    <t>LIQUIDAZIONE IN FAVORE DI ADDARIO FRANCESCA SALVATORA PER RISARCIMENTO DANNI.</t>
  </si>
  <si>
    <t>CITAZIONE DINANZI AL TRIBUNALE DI TRANI PROMOSSA DA VANGI MARISA C / COMUNE. COSTITUZIONE IN GIUDIZIO. INCARICO AL LEGALE.</t>
  </si>
  <si>
    <t>GIUDIZIO DINANZI AL GIUDICE DI PACE DI TRANI PROMOSSO DA LISO EMANUELE C/ COMUNE, CONCLUSO CON SENTENZA N. 597/2015. LIQUIDAZIONE IN FAVORE DEL LEGALE DI CONTROPARTE IN ESECUZIONE DELLA SENTENZA.</t>
  </si>
  <si>
    <t>GESTIONE INFORMATIZZATA DELLE VIOLAZIONI ALLE NORME DEL CODICE DELLA STRADA. ASSUNZIONE DELLA SPESA PER IL SERVIZIO DI ASSISTEZA ANNO 2015.</t>
  </si>
  <si>
    <t>NOLEGGIO FOTOCOPIATRICI ASSEGNATI IN DOTAZIONE AL COMANDO DI POLIZIA MUNICIPALE, UFFICIO DEMOGRAFICO DI VIA GRAVINA ED UFFICIO GABINETTO DEL SINDACO. ASSUNZIONE DI SPESA ANNO 2015.</t>
  </si>
  <si>
    <t>CENTRALE TELEFONICA ELLA SEDE DI POLIZIA MUNICIPALE CON INTEGRAZIONE DEGLI UFFICI DEI SERVIZI SOCIALI DA PARTE DELLA TELCOM ITALIA SPA - TELELEASING SPA. ASSUNZIONE DI SPESA ANNO 2015</t>
  </si>
  <si>
    <t>DETERMINAZONI A CONTRARRE</t>
  </si>
  <si>
    <t>ELENCO ANNUALE DEI LAVORI PUBBLICI ANNO 2016 - INDIVIDUAZIONE R.U.P..</t>
  </si>
  <si>
    <t>AUTORITA' IDRICA PUGLIESE - VERSAMENTO QUOTA CONSORTILE ANNO 2015.</t>
  </si>
  <si>
    <t>DETERMINAZIONE DIRIGENZIALE SETTORE LL.PP. N. 269 DEL 27.10.2015 AVENTE AD OGGETTO:"LAVORI DI SERVIZI DI UTILITA' SOCIALE RISTRUTTURAZIONE E ADEGUAMENTO STATICO TORRE PALOMBA - APPROVAZIONE CERTIFICATO DI REGOLARE ESECUZIONE - SVINCOLO CAUZIONI" - MODIFICA.</t>
  </si>
  <si>
    <t>LIQUIDAZIONE FATTURA IN FAVORE DEL GEOM. SCARPA NICO PER AFFIDAMENTO INCARICO AD ESEGUIRE VARIAZIONE CATASTALE DI PARTE DELL' AREA URBANA DESTINATA A PIAZZALE E PORTICO DELLA S.M. IMBRIANI.</t>
  </si>
  <si>
    <t>SERVIZIO DI SEGNALETICA STRADALE ANNO 2014 - LIQUIDAZIONE DI SPESA IN FAVOE DELL'a.s.i.p.u.</t>
  </si>
  <si>
    <t>LIQUIDAZIONE FATTURA IN FAVORE DELL'ISTITUTO MERIDIONALE DI VIGILANZA S.R.L. CORRENTE IN CORATO PER IL SERVIZIO DI VIGILANZA DEL PATRIMONIO COMUNALE IN OTTEMPERANZA ALLA DELIBERAZIONE DI GIUNTA COMUNALE N. 110/2015</t>
  </si>
  <si>
    <t>LIQUIDAZIONE FATTURA N. 225A/2014 IN FAVORE DELLA C.S.&amp; A. CONSULTING S.A.S. DI LECCE, PER COMPENSO ISTRUTTORIA PRATICHE RISARCIMENTO DANNI.</t>
  </si>
  <si>
    <t>CITAZIONE DINANZI AL GIUDICE DI PACE DI TRANI, SIGNOR TANDOI LORENZO C/ COMUNE. COSTITUZIONE IN GIUDIZIO. INCARICO AL LEGALE.</t>
  </si>
  <si>
    <t>APPELLO DINANZI ALLA CORTE DI APPELLO DI BARI PROMOSSO DA BUCCI LUISA 5 C/COMUNE AVVERSO LA SENTENZA N.109/2007 EMESSA DAL TRIBUNALE DI TRANI - SEZIONE DISTACCATA DI RUVO DI PUGLIA NEL GIUDIZIO PROMOSSO DA D¿INTRONO FRANCESCO C/ COMUNE, CONCLUSOSI CON SENTENZA N. 545/2014. LIQUIDAZIONE IN FAVORE DEL LEGALE A SALDO DELLE COMPETENZE PROFESSIONALI.</t>
  </si>
  <si>
    <t>ACQUISTO SUL MEPA TRAMITE ORDINE DIRETTO N. 1769463 DI SERVIZIO CLOUD SERVER PRESSO TELECOM - CIG: Z6E1234AC4</t>
  </si>
  <si>
    <t>RICORSO DINANZI AL TAR PUGLIA - BARI PROPOSTO DAL CONSORZIO PRODUZIONE LAVORO ARTIGIANO CO.PRO.LA C/ COMUNE DI CORATO + IMPRESA COSTRUZIONI GENERALI DI SANTO S.R.L., CONCLUSO CON SENTENZA N. 923/2015. LIQUIDAZIONE IN FAVORE DEL LEGALE A SALDO DELLE COMPETENZE PROFESSIONALI.</t>
  </si>
  <si>
    <t>Non applic.</t>
  </si>
  <si>
    <t>% Si</t>
  </si>
  <si>
    <t>% No</t>
  </si>
  <si>
    <t>% Non applic.</t>
  </si>
  <si>
    <t>2015-10-20</t>
  </si>
  <si>
    <t>LIQUIDAZIONE NR. FATT. 41/2015 IN FAVORE DELLA C.S.&amp;.A. CONSULTING S.A.S. DI LECCE, PER COMPENSO ISTRUTTORIA PRATICHE RISARCIMENTO DANNI.</t>
  </si>
  <si>
    <t>APPELLO DINANZI AL TRIBUNALE DI TRANI, TARRICONE NUNZIO PER IL MINORE TARRICONE FEDERICO AMEDEO C/ COMUNE, AVVERSO LA SENTENZA N. 296/2015, EMESSA DAL GIUDICE DI PACE DI TRANI (EX CORATO). COSTITUZIONE IN GIUDIZIO. INCARICO AL LEGALE.</t>
  </si>
  <si>
    <t>ELEZIONI REGIONALI DEL 31 MAGGIO 2015. LIQUIDAZIONE DI FATTURA IN FAVORE DELLA DITTA S.I.E.M. IMPIANTI ELETTRICI â AGGIUDICATARIA DELLA GARA PER LâAFFIDAMENTO DEL SERVIZIO DI ILLUMINAZIONE PROVVISORIA DEI SEGGI ELETTORALI PER FORNITURA E POSA IN OPERA DI MATERIALE ELETTRICO AD INTEGRAZIONE DI QUELLO ESISTENTE.</t>
  </si>
  <si>
    <t>GIUDIZIO DINANZI AL GIUDICE DI PACE DI TRANI (EX CORATO), PROMOSSO DA LAFIANDRA BARTOLOMEO C/ COMUNE, CONCLUSO CON SENTENZA N. 270/2015. LIQUIDAZIONE IN FAVORE DEL LEGALE A SALDO DELLE COMPETENZE PROFESSIONALI.</t>
  </si>
  <si>
    <t>LIQUIDAZIONE IN FAVORE DI MUSTO FRANCO LUIGI PER RISARCIMENTO DANNI.</t>
  </si>
  <si>
    <t>PROCEDIMENTO DI MEDIAZIONE VOLONTARIA DA PARTE DELLA SIGNORA FERRARA GRAZIA, IN PROPRIO E QUALE RAPPRESENTANTE DI FERRARA IMMOBILIARE SRL E DEL SIGNOR MAZZILLI ANTONIO NEI CONFRONTI DEL COMUNE DI CORATO. INCARICO AL LEGALE.</t>
  </si>
  <si>
    <t>RIMBORSO SPESE AL SINDACO PER MISSIONI VARIE</t>
  </si>
  <si>
    <t>LIQUIDAZIONE IN FAVORE DI DI BARTOLOMEO TIZIANA PER RISARCIMENTO DANNI.</t>
  </si>
  <si>
    <t>ANNO 2015</t>
  </si>
  <si>
    <t>TOTALE ATTI 355</t>
  </si>
  <si>
    <t>ASSUNZIONE IMPEGNO DI SPESA IN ESECUZIONE DELLE DELIBERE DI G. C. N. 96/2014 - N.7/2015- N.10/2015 - 15/2015</t>
  </si>
  <si>
    <t>FORNITURA DI GASOLIO PER RISCALDAMENTO AD ALCUNE SCUOLE DELL'INFANZIA E PRIMARIA. LIQUIDAZIONE FATTURE.</t>
  </si>
  <si>
    <t>LIQUIDAZIONE DI SPESE VARIE PER ATTIVITÀ CULTURALI</t>
  </si>
  <si>
    <t>REFEZIONE SCOLASTICA 2014/2015 - ADEGUAMENTO ALL'INDICE ISTAT DEL COSTO DEL PASTO GIORNALIERO E LIQUIDAZIONE FATTURA DELLA LADISA S.P.A -RISTORAZINE COLLETTIVA.</t>
  </si>
  <si>
    <t>PO FESR 2007/2013 - REGIONE PUGLIA LINEA DI INTERVENTO 3.3 AZIONE 3.3.1 BUONI SERVIZIO DI CONCILIAZIONE VITA LAVORO PER MINORI PER L'ACCESSO AI SERVIZI PER L'INFANZIA: ASSUNZIONE IMPEGNO DI SPESA RISORSE AGGIUNTIVE E APPROVAZIONE NUOVO QUADRO ECONOMICO.</t>
  </si>
  <si>
    <t>LIQUIDAZIONE FATTURA RELATIVA AL SERVIZIO DI "ASSISTENZA SPECIALISTICA" PER ALUNNI DIVERSAMENTE ABILI. MESE DI GENNAIO 2015</t>
  </si>
  <si>
    <t>LIQUIDAZIONE FATTURE MESI DI GENNAIO E FEBBRAIO 2015 A FAVORE DELLA STRUTTURA SOCIALE RESIDENZIALE "FRANCESCO TESTINO" - CORATO</t>
  </si>
  <si>
    <t>LIQUIDAZIONE FATTURE MESI DI GENNAIO 2015 A FAVORE DELLA STRUTTURA SOCIALE RESIDENZIALE "BETANIA" - CORATO</t>
  </si>
  <si>
    <t>LIQUIDAZIONE FATTURE MESI DI GENNAIO E FEBBRAIO 2015 A FAVORE DELLA STRUTTURA SOCIALE RESIDENZIALE "B. V. SALUS INFIRMORUM".</t>
  </si>
  <si>
    <t>LIQUIDAZIONE FATTURE MESI DI GENNAIO E FEBBRAIO 2015 A FAVORE DELLA STRUTTURA SOCIALE RESIDENZIALE "DONO DI SPERANZA" - CORATO</t>
  </si>
  <si>
    <t>LIQUIDAZIONE FATTURA MESE DI FEBBRAIO 2015 A FAVORE DELLA COOP.VA SCO. "ROSIBA" - CORATO</t>
  </si>
  <si>
    <t>LEGGE REGIONALE 18.12.2007 N. 39 - ART. 3 COMMA 3 - ACCERTAMENTO DEI REQUISITI NECESSARI PER PROCEDERE ALL'ISCRIZIONE DEL REGISTRO REGIONALE DELLE ASSOCIAZIONI DI PROMOZIONE SOCIALE E VERIFICA POSSESSO DEI REQUISITI PREVISTI</t>
  </si>
  <si>
    <t>RETTE DI RICOVERO IN FAVORE DI COMUNITA' EDUCATIVE PER OSPITALITA' MINORI.IMPEGNO DI SPESA</t>
  </si>
  <si>
    <t>40.000/200.000 € cottimo fiduciario riferimento all'indagine di mercato/albo fornitori ed invito ad almeno 5 operatori economici</t>
  </si>
  <si>
    <t>% si</t>
  </si>
  <si>
    <t>% no</t>
  </si>
  <si>
    <t>% non applc.</t>
  </si>
  <si>
    <t>CONTRIBUTI DIRITTO ALLO STUDIO ANNO 2014 - IMPEGNO DI SPESA</t>
  </si>
  <si>
    <t>EROGAZIONE CONTRIBUTI ALLE ISTITUZIONI SCOLASTICHE FINALIZZATI ALLA PARTECIPAZIONE AI GIOCHI ED AI CAMPIONATI STUDENTESCHI - ANNO 2014</t>
  </si>
  <si>
    <t>RETTE DI RICOVERO IN FAVORE DI COMUNITÀ EDUCATIVE PER OSPITALITÀ MINORI. IMPEGNO DI SPESA</t>
  </si>
  <si>
    <t>riferimento espresso alla sussitenza dei presupposti per l'acquisizione in economia di cui all'art. 125 D. Lgs. 163/07 (importi e categorie meerceologiche cfr. particolarmente cc. 6, 10 art. 125 D. Lgs. 163/07)</t>
  </si>
  <si>
    <t>SERVIZIO DI GESTIONE, ACCERTAMENTO, LIQUIDAZIONE E RISCOSSIONE, ORDINARIA E COATTIVA, DELLE ENTRATE TRIBUTARIE, ESTRATRIBUTARIE, PATRIMONIALI ED ASSIMILATE DELL'ENTE. LIQUIDAZIONE FATTURE N. 9. 11, 1/PA E 4/PA, AL NETTO DELLA NOTA DI CREDITO N. 6/PA DEL 2015 DELLA "S.I.X.T- - SERVIZI INNOVATIVI PER IL TERRITORIO SPA".</t>
  </si>
  <si>
    <t>SERVIZIO DI MANUTENZIONE E GESTIONE CENTRALI TERMICHE PROROGA CONTRATTUALE NELLE MORE DELL'ESPLETAMENTO DELLA NUOVA GARA. LIQUIDAZIONE FATTURE.</t>
  </si>
  <si>
    <t>LAORI DI MANUTENZIONE DEGLI IMPIANTI DI P.I. COMUNALI - PRESA D'ATTO DEL 1° SAL - LIQUIDAZIONE 1° CERTIFICATO DI PAGAMENTO.</t>
  </si>
  <si>
    <t>1° ANNO DI GESTIONE OPEATIVA DEL LABORATORIO URBANO "BOLLENTI SPIRITI" CORATO OPEN SPACE I LUOGHI ELLE ARTI E DELLA CONOSCENZA CONCESSIONE ULTERIORE PROROGA PER LA RENDICONTAZIONE.</t>
  </si>
  <si>
    <t>DETERMINAZIONE DIRIGENIALE N. 96 DEL 13,6,2015 AVENTE AD OGGETTO:"DETERMINAZIONE A CONTRARRE AI SENSI DELL'ART. 192 DEL D. LGVO 267/2000 PER L'APPALTO DEI LAVORI DI MANUTENZIONE STRAORDINARIA DELLE STRADE URBANE SETTORE ESTERNO ESTRAMURALE" - RETTIFICA.</t>
  </si>
  <si>
    <t>PRENOTAZIONE IMPEGNO DI SPESA PER L'AFFIDAMENTO DI INCARICO DI REDAZIONE RELAZIONE GEOLOGICA INTEGRATIVA PER IL PROGETTO DEI LAVORI DI ANNODERNAMENTO DELLE STRADE RURALI PUBBLICHE DI COLLEGAMENTO CON LE ARTERIE COMUNALI E PROVINCIALI.</t>
  </si>
  <si>
    <t>ACQUISTO SUL MEPA TRAMITE ORDINE DIRETTO N. 1858115 DELLA CENTRALINA TELEFONICA E SWITCH PER PALAZZO GIOIA. LIQUIDAZIONE FATTURA.</t>
  </si>
  <si>
    <t>INTERVENTI URGENTI ALL'IMPIANTO ELETTRICO A SERVIZIO DEL TEATRO COMUNAL. LIQUIDAZIONE FATTURA.</t>
  </si>
  <si>
    <t>PRENOTAZIONE DELLA SPESA DI MASSIMA DI € 10.000,00 PER L'ACQUISTO DEL MATERIALE OCCORRENTE PER L'ESECUZIONE DI PICCOLI INTERVENTI URGENTI IN ECONOMIA, IN AMMINISTRAZIONE DIRETTA, AL PATRIMONIO COMUNALE.</t>
  </si>
  <si>
    <t>LIQUIDAZIONE FATTURE ALLA SOCIETA' A.Q.P. SPA CON UNICO AZIONISTA PR ACQUA E FOGNA CONS. 06/11/14-GENN./MAG. 2015 E CONG. 2014</t>
  </si>
  <si>
    <t>AFFIDAMENTO INCARICO AL GEOM. NICO SCARPA A FRAZIONARE E PICCHETTARE L'AREA DA RETROCEDERE AL SIG. GAMMARIELLO FRANCESCO.</t>
  </si>
  <si>
    <t>PALAZZO GIOIA. SERVIZIO DI PULIZIA STRAORDINARIA. LIQUIDAZIONE FATTURA.</t>
  </si>
  <si>
    <t>GIUDIZIO DINANZI AL GIUDICE DI PACE DI TRANI ( EX DI CORATO) PROMOSSO DA LISO EMANUELE C/ COMUNE DI CORATO, R.G. N.245/2013 CONCLUSOSI CON SENTENZA N. 597/2015. LIQUIDAZIONE IN FAVORE DEL LEGALE A SALDO DELLE COMPETENZE PROFESSIONALI.</t>
  </si>
  <si>
    <t>RICORSO DINANZI AL TRIBUNALE DI TRANI, EX ART. 700 C.P.C., PROMOSSO DAI SIGNORI X E X IN QUALITAâ DI GENITORI DEL MINORE X C/ COMUNE. R.G. N.1697/2015. LIQUIDAZIONE IN FAVORE DEI RICORRENTI A SEGUITO DI ORDINANZA EMESSA DAL GIUDICE.</t>
  </si>
  <si>
    <t>IMPEGNO E LIQUIDAZIONE PER SPESE VARIE</t>
  </si>
  <si>
    <t>manca</t>
  </si>
  <si>
    <t>ASSUN ZIONE DI SPESA PER ACQUISTO DI MATERIALE DI CANCELLERIA PE GLI USI DEGLI ARREDI COMUNALI - GARA TELEMATICA MEDIANTE RDO N. 808064 SUL MEPA - CIG: Z8514281E7.</t>
  </si>
  <si>
    <t>INCARICO PRESSO IL COMUNE DI BITONTO DEL SEGRETAIO GENERALE. LIQUIDAZIONE COMPENSO ANNO 2014</t>
  </si>
  <si>
    <t>PAGAMENTO PRODUTTIVITA' INDIVIDUALE ANNO 2013 DIPENDENTI REGIONALI TRASFERITI A QUESTO COMUNE PER LO SVOLGIMENTO DI COMPITI DI CUI AII DD.P.G.R. N. 75/2010, N. 1327/2010 E N. 942/2011</t>
  </si>
  <si>
    <t>ELEZIONI REGIONALI DEL 31 MAGGIO 2015. - LIQUIDAZIONE LAVORO STRORDINARIO EFFETTUATO DAL PERSONALE COMUNALE NEI MESI DI MAGGIO E GIUGNO 2015</t>
  </si>
  <si>
    <t>COLLOCAMENTO A RIPOSO D'UFFICIO, PER RAGGIUNTI LIMITI DI ETA', DEL DOTT. VITANTONIO PATRUNO DIRIGENTE DEL SETTORE P.M. CON DECORRENZA DAL 31/12/2015.</t>
  </si>
  <si>
    <t>1142</t>
  </si>
  <si>
    <t>400</t>
  </si>
  <si>
    <t>1143</t>
  </si>
  <si>
    <t>401</t>
  </si>
  <si>
    <t>1605</t>
  </si>
  <si>
    <t>2015-12-18</t>
  </si>
  <si>
    <t>402</t>
  </si>
  <si>
    <t>2015-10-22</t>
  </si>
  <si>
    <t>1145</t>
  </si>
  <si>
    <t>404</t>
  </si>
  <si>
    <t>2014-12-18</t>
  </si>
  <si>
    <t>1547</t>
  </si>
  <si>
    <t>405</t>
  </si>
  <si>
    <t>1147</t>
  </si>
  <si>
    <t>406</t>
  </si>
  <si>
    <t>1149</t>
  </si>
  <si>
    <t>410</t>
  </si>
  <si>
    <t>2014-12-19</t>
  </si>
  <si>
    <t>1606</t>
  </si>
  <si>
    <t>413</t>
  </si>
  <si>
    <t>2015-11-03</t>
  </si>
  <si>
    <t>1150</t>
  </si>
  <si>
    <t>417</t>
  </si>
  <si>
    <t>2014-12-23</t>
  </si>
  <si>
    <t>1383</t>
  </si>
  <si>
    <t>2015-11-11</t>
  </si>
  <si>
    <t>2015-11-05</t>
  </si>
  <si>
    <t>1384</t>
  </si>
  <si>
    <t>418</t>
  </si>
  <si>
    <t>2015-11-06</t>
  </si>
  <si>
    <t>30</t>
  </si>
  <si>
    <t>2015-01-20</t>
  </si>
  <si>
    <t>419</t>
  </si>
  <si>
    <t>2014-12-30</t>
  </si>
  <si>
    <t>1537</t>
  </si>
  <si>
    <t>2015-12-10</t>
  </si>
  <si>
    <t>229</t>
  </si>
  <si>
    <t>420</t>
  </si>
  <si>
    <t>1385</t>
  </si>
  <si>
    <t>1473</t>
  </si>
  <si>
    <t>2015-11-20</t>
  </si>
  <si>
    <t>429</t>
  </si>
  <si>
    <t>2015-11-13</t>
  </si>
  <si>
    <t>1489</t>
  </si>
  <si>
    <t>2015-11-25</t>
  </si>
  <si>
    <t>430</t>
  </si>
  <si>
    <t>1495</t>
  </si>
  <si>
    <t>439</t>
  </si>
  <si>
    <t>1612</t>
  </si>
  <si>
    <t>441</t>
  </si>
  <si>
    <t>1613</t>
  </si>
  <si>
    <t>442</t>
  </si>
  <si>
    <t>1518</t>
  </si>
  <si>
    <t>445</t>
  </si>
  <si>
    <t>1519</t>
  </si>
  <si>
    <t>446</t>
  </si>
  <si>
    <t>2015-11-26</t>
  </si>
  <si>
    <t>1521</t>
  </si>
  <si>
    <t>448</t>
  </si>
  <si>
    <t>1523</t>
  </si>
  <si>
    <t>450</t>
  </si>
  <si>
    <t>STAMPA DIGITLE DELLA PROGETTAZIONE DEI LAVORI DI RIQUALIFICAZIONE DI LARGO ABBAZIA. LIQUIDAZIONE FATTURA ELETTRONICA DITTA "LA COPISTERIA" DI ROSELLI GIUSEPPE.</t>
  </si>
  <si>
    <t>INTERVENTI PER LA COSTRUZIONE E GESTIONE DELLE CENTRALI TERMICHE A SRVIZIO DEGLI IMMOBILI DI PROPRIETA' COMUNALE E/O CONDOTTI IN LOCAZIONE DAL COMUNE. PRESA D'ATTO DELLO STATO FINALE DEI LAVORI E APPROVAZIONE DEL CERTIFICATO DI REGOLARE ESECUZIONE - LIQUIDAZIONE RESIDUO CREDITO E SVINCOLO CAUZIONI.</t>
  </si>
  <si>
    <t>ASSUNZIONE SPESA PER LA FORNITURA DEL GAS METANO ALL'AUTOVETTURA FIAT PANDA NATURAL POWER 1.2 IN DOTAZIONE AL SETTORE LAVORI PUBBLICI (1° TRIMESTRE 2015).</t>
  </si>
  <si>
    <t>LAVORI DI REALIZZAZIONE CELLETTE OSSARIO C/O CIMITERO COMUNALE - LIQUIDAZIONE FATTURA.</t>
  </si>
  <si>
    <t>INTERVENTI URGENTI ESEGUITI IN ECONOMIA DI PICCOLA MANUTENZIONE PRESSO GLI IMMOBILI COMUNALI - LIQUIDAZIONE FATTURE.</t>
  </si>
  <si>
    <t>LAVORI DI RESTAURO E RISTRUTTURAZIONE DEL TEATRO COMUNALE. LIQUIDAZIONE SALDO LAVORI IN FAVORE DEL CURATORE FALLIMENTARE DELLA DITTA MANDATARIA TECNOLAVORI SRL.</t>
  </si>
  <si>
    <t>Obblighi pubblicaz. Ex artt. 26-27 D. Lgs. 33/2013 non indicati ma assolti</t>
  </si>
  <si>
    <t>LIQUIDAZIONE FATTURE ALLA ENERGRID PER FORNITURA DI E.E. APRILE 2015 E CONG. MARZO 2015.</t>
  </si>
  <si>
    <t>LAVORI DI MANUTENZIONE E GESTIONE DELLE LAMPADE VOTIVE C/O IL CIMITERO COMUNALE - LIQUIDAZIONE FATTURA.</t>
  </si>
  <si>
    <t>LIQUIDAZIONE IN FAVORE DI GARBETTA MARCO PER RISARCIMENTO DANNI IN ESECUZIONE DELLA SENTENZA N. 11/2015 EMESSA DAL GIUDICE DI PACE DI CORATO.</t>
  </si>
  <si>
    <t>EROGAZIONE ACCONTO CONTRIBUTO ALL'ASD ATLETICO CORATO PER L'ATTIVITA' SVOLTA NEGLI ANNI 2013 E 2014</t>
  </si>
  <si>
    <t>RR 18.01.2007 N. 4 - STRUTTURE PER PERSONE DIVERSAMENTE ABILI.ASSUNZIONE DI SPESA PER PAGAMENTO RETTA DI OSPITALITA'</t>
  </si>
  <si>
    <t>ESTENSIONE DEL SERVIZIO ASSISTENZA SPECIALISTICA PER STUDENTI DIVERSAMENTE ABILI FREQUENTANTI LA SCUOLA PRIMARIA E SECONDARIA DI 1^ GRADO</t>
  </si>
  <si>
    <t>SERVIZIO TRASPORTO SCOLASTICO -LIQUIDAZIONE FATTURE MESE FEBBRAIO 2015 IN FAVORE DELLA COOP. SOCIALE "CORATO GIOVANI" ARL.</t>
  </si>
  <si>
    <t>RR 18.01.2007 N. 4 STRUTTURE PER PERSONE ANZIANE.ASSUNZIONE DI SPESA</t>
  </si>
  <si>
    <t>LIQUIDAZIONE FATTURA MESE DI GENNAIO 2015 A FAVORE DEL CENTRO SOCIALE POLIVALENTE "CO.HAN.SIE"-CORATO</t>
  </si>
  <si>
    <t>LIQUIDAZIONE IN FAVORE DI BALDUCCI GIUSEPPE PER RISARCIMENTO DANNI.</t>
  </si>
  <si>
    <t>917</t>
  </si>
  <si>
    <t>326</t>
  </si>
  <si>
    <t>2015-08-11</t>
  </si>
  <si>
    <t>924</t>
  </si>
  <si>
    <t>2015-08-19</t>
  </si>
  <si>
    <t>330</t>
  </si>
  <si>
    <t>2015-08-13</t>
  </si>
  <si>
    <t>922</t>
  </si>
  <si>
    <t>334</t>
  </si>
  <si>
    <t>2015-08-14</t>
  </si>
  <si>
    <t>1075</t>
  </si>
  <si>
    <t>2015-08-21</t>
  </si>
  <si>
    <t>339</t>
  </si>
  <si>
    <t>1076</t>
  </si>
  <si>
    <t>340</t>
  </si>
  <si>
    <t>1079</t>
  </si>
  <si>
    <t>2015-08-27</t>
  </si>
  <si>
    <t>343</t>
  </si>
  <si>
    <t>1098</t>
  </si>
  <si>
    <t>2015-09-08</t>
  </si>
  <si>
    <t>345</t>
  </si>
  <si>
    <t>2015-08-31</t>
  </si>
  <si>
    <t>1089</t>
  </si>
  <si>
    <t>LIQUIDAZIONE FATTURA IN FAVORE DELLA SOCIETA'"SOLUZION UFFICIO S,R,L," CORRENTE IN SANDRIGO (VI) PER FORNITURA DI UNA STAMPANTE, UNA PLASTIFICATRICE E POUCHES OCCORRENTI AL SERVIZIO Z.T.L. IN CENTRO STORICO - RDO1022256-</t>
  </si>
  <si>
    <t>PRIMO SETTORE AA GG</t>
  </si>
  <si>
    <t>parere regolarità tecnica</t>
  </si>
  <si>
    <t>Leggibilità/chiarezza del provvedimento</t>
  </si>
  <si>
    <t xml:space="preserve">TOTALE ATTI - DETERMINE A CONTRARRE CONTROLLATE </t>
  </si>
  <si>
    <t>ANNO 2015  5  ATTI</t>
  </si>
  <si>
    <t>LIQUIDAZIONE FATTURA IN FAVORE DELLA SOCIETA' KUWAIT PETROLEUM ITALIA SPA PER FORNITURA CARBURANTI UFFICI COMUNALI MESE DI APRILE 2015</t>
  </si>
  <si>
    <t>richiamo espresso alla sussitenza dei pressuposti per l'acquisizione in economia di cui all'art. 125 D. Lgs. 163/07 (importi e categorie merceologiche cfr. particolarmente cc. 6,10 art. 125 D. Lgs. 163/07)</t>
  </si>
  <si>
    <t>LIQUIDAZIONE FATTURA IN FAVORE DELLA DITTA SEMAFORI SEGNALETICA STRADALE DI SOLAZZO NICOLA CORRENTE IN ROSSANO SCALO (CS)</t>
  </si>
  <si>
    <t>LIQUIDAZIONE DATTURA IN FAVORE DELLA SOCIETA' LEASEPLAN ITALIA SPA CORRENTE IN ROMA INERENTE AL NOLEGGIO DI AUTOVETTURE FIAT PUNTO A LUNGO TERMINE IN DOTAZIONE AL COMANDO DI POLIZIA LOCAL MESE DI MARZO 2015.</t>
  </si>
  <si>
    <t>ASSUNZIONE SPESA DI MASSIMA PER LA SOSTITUZIONE LAMPADE SPECIALI AGLI IMPIANTI SEMAFORICI PER L'ANNO 2015.</t>
  </si>
  <si>
    <t>LIQUIDAZIONE FATTURA IN FAVORE DELLA DITTA FEDELE TARANTINI CORRENTE IN CORATO PER IL PAGAMENTO DEL CANONE TRIMESTRALE INERENTE AL NOLEGGIO DI FOTOPIATRICI IN DOTAZIONE AL COMANDO DI POLIZIA LOCALE, UFFICIO DEMOGRAFICO DI VIA GRAVINA ED UFFICIO GABINETTO DEL SINDACO.</t>
  </si>
  <si>
    <t>RICORSO AL T.A.R. PUGLIA-BARI, PROPOSTO DAL SIG. PICCARRETA GIUSEPPE C/ COMUNE. COSTITUZIONE IN GIUDIZIO. INCARICO AL LEGALE.</t>
  </si>
  <si>
    <t>LIQUIDAZIONE IN FAVORE DI PETRONE DOMENICO PER RISARCIMENTO DANNI.</t>
  </si>
  <si>
    <t>POLIZZA ASSICURATIVA A COPERTURA DEI RISCHI DI RESPONSABILITÀ CIVILE DELLENTE VERSO TERZI E VERSO PRESTATORI DOPERA (RCT/RCO). PAGAMENTO DEL PREMIO RELATIVO ALLA PRIMA ANNUALITA (07.04.2015-07.04.2016)</t>
  </si>
  <si>
    <t>RICORSO AL T.A.R. PER LA PUGLIA - BARI, PROMOSSO DAL SIG. CANNILLO FRANCESCO C/ COMUNE E NEI CONFRONTI DEL MINISTERO DELLâINTERNO E DELLA BANCA DI CREDITO COOPERATIVO DI SANTERAMO IN COLLE SOC. COOP., CONCLUSO CON SENTENZA N. 1142/2015. LIQUIDAZIONE IN FAVORE DEL LEGALE.</t>
  </si>
  <si>
    <t>DETERMINA N.38 DEL 29.1.2015 R.G. N.230 DEL 4.3.2015 AD OGGETTO: INDENNITAâ PER GLI AMMINISTRATORI LOCALI, A NORMA DELLâ ART. 82 DEL D. LGS. N. 267 DEL 18.8.2000, N.267. INTEGRAZIONE.</t>
  </si>
  <si>
    <t>PAGAMENTO IMPOSTA DI REGISTRO DELLA SENTENZA N. 26/2015 EMESSA DAL TRIBUNALE DI TRANI, R.G. 3970/2013- CANNONE SALVATORE C/ COMUNE PER RISARCIMENTO DANNI.</t>
  </si>
  <si>
    <t>LIQUIDAZIONE IN FAVORE DELLA TELECOM ITALIA S.P.A. BIMESTRE GIUGNO-LUGLIO 2015.</t>
  </si>
  <si>
    <t>rispetto del principio sul conferimento possibile nei casi previsti dalla legge e ipotesi di eventi straordinari</t>
  </si>
  <si>
    <t>leicità dell'oggetto dell'incarico</t>
  </si>
  <si>
    <t>spcificità (non genericità, individuazione delle problematiche) e temporaneità dell'incarico (durata limitata)</t>
  </si>
  <si>
    <t>modalità di selezione dell'incaricato</t>
  </si>
  <si>
    <t>Motivazione dell'atto</t>
  </si>
  <si>
    <t>VII</t>
  </si>
  <si>
    <t>Ing. Giuseppe Amorese</t>
  </si>
  <si>
    <t>ACQUISTO SOFTWARE NECESSARI PER LA REDAZIONE DEGLI ALLEGATI AL RENDICONTO DELLA GESTIONE ESERCIZIO 2014 E AL BILANCIO DI PREVISIONE 2015.</t>
  </si>
  <si>
    <t>ASSUNZIONE DELLA SPESA PER LA PARTECIPAZIONE DI UNA UNITÀ DEL SETTORE P.M. AL CORSO ORGANIZZATO DA ANCEP</t>
  </si>
  <si>
    <t>RESTITUZIONE DI ICI E IMU NON DOVUTA AI COMUNI DI ANDRIA E TRANI.</t>
  </si>
  <si>
    <t>LIQUIDAZIONE ADDIZIONALE PROVINCIALE TARES 2013 ALLA PROVINCIA DI BARI.</t>
  </si>
  <si>
    <t>nei casi previsti (es. estrema urgenza), precisa e puntuale indicazione delle cicostanze che hanno indotto a modificare la prassi di selezione dell'affidatario</t>
  </si>
  <si>
    <t>LIQUIDAZIONE FATTURA PER PUBBLICAZIONE SUL QUOTIDIANO DI BARI DELL¿ESTRATTO DELL¿ESITO DI GARA RELATIVO AI LAVORI DI COMPLETAMENTO DELLE INFRASTRUTTURE NELLA ZONA INDUSTRIALE D1/B ¿ CORATO.</t>
  </si>
  <si>
    <t>POLIZZA ASSICURATIVA RESPONSABILITA¿ CIVILE VERSO TERZI CON LE GENERALI ASSICURAZIONI S.P.A. CORRESPONSIONE FRANCHIGIA.</t>
  </si>
  <si>
    <t>Organo promulgante</t>
  </si>
  <si>
    <t>Oggetto trattato</t>
  </si>
  <si>
    <t>Delibera approvazione programma incarichi esterni</t>
  </si>
  <si>
    <t>Richiamo alla determina a contrarre ovvero desclinazione espressa completa art. 192 c. 1 TUEL</t>
  </si>
  <si>
    <t>Indicazione delle modalità e degli esiti della scelta del contraente</t>
  </si>
  <si>
    <t>Richiamo alla normativa relativa agli acquisti CONSIP/MEPA, ovvero adozione del prezzo di riferimento come base d'asta (nei casi previsti)</t>
  </si>
  <si>
    <t>Nei casi previsti (es. estrema urgenza), precisa e puntuale indicazione delle cicostanze che hanno indotto a modificare la prassi di selezione dell'affidamento.</t>
  </si>
  <si>
    <t>Conformità dell'offerta</t>
  </si>
  <si>
    <t>Indicazione esatta, univoca e per esteso del contraente tramite ragione sociale (denominaz, P. IVA/CF indirizzo)</t>
  </si>
  <si>
    <t>Espresso richiamo all'imp. cap. di spesa</t>
  </si>
  <si>
    <t>Modalità di esecuzione</t>
  </si>
  <si>
    <t>Modalità di controllo dell'esecuzione</t>
  </si>
  <si>
    <t>Avvio della fornitura</t>
  </si>
  <si>
    <t>Durata dell'affidamento</t>
  </si>
  <si>
    <t>Eventuali penali</t>
  </si>
  <si>
    <t>Modalità di liquidazione</t>
  </si>
  <si>
    <t>Indicazione del firmatario</t>
  </si>
  <si>
    <t>Termini per la stupula del contratto</t>
  </si>
  <si>
    <t>Eventuali obblighi assolti all'autorità di vigilanza</t>
  </si>
  <si>
    <t>Parere rgolarità tecnica</t>
  </si>
  <si>
    <t xml:space="preserve">Visto regolarità cont. </t>
  </si>
  <si>
    <t>Termini esecutività ed efficacia</t>
  </si>
  <si>
    <t>Disposiz. di pubblic. Albo pretorio on line</t>
  </si>
  <si>
    <t>Motivazione della necessità del ricorso ad incarico esterno</t>
  </si>
  <si>
    <t>Riferimento espresso alla sussitenza dei presupposti per l'acquisizione in economia di cui all'art. 125 D. Lgs. 167/07 Importi e categorie merceologiche cfr. particolarmente cc. 6, 10 art. 125 D. gs. 167/07)</t>
  </si>
  <si>
    <t>Conformità delle modalità del contraente alla normativa comunitaria, nazionale ed a quella regolamentare locale</t>
  </si>
  <si>
    <t>Dichiarazione di indisponibilità delle strutture dell'Ente pr carenza di organico o per assenza di adeguato profilo professionale (riferimento a reale ricognizione)</t>
  </si>
  <si>
    <t>Modalità di selezione dell'incaricao: bando pubblico</t>
  </si>
  <si>
    <t>Specificità (non genericità, individuazione delle problematiche) e emporaneità dell'incarico (durata limitata)</t>
  </si>
  <si>
    <t>Esito della scelta el contraente &lt; 40.000 € con affidamento diretto: congrua motivazione della scelta</t>
  </si>
  <si>
    <t>Attestazione del possesso dei reuisiti di cui al comma 12 art. 125 D. Lgs. 163/06</t>
  </si>
  <si>
    <t>Clausola obbligo di tracciabilità</t>
  </si>
  <si>
    <t>Ooggetto del contratto</t>
  </si>
  <si>
    <t>Clausole particolari (es. penali) importanti o essenzili per la stipèula del contratto (eventuali)</t>
  </si>
  <si>
    <t>Valutazione della congruità dei costi</t>
  </si>
  <si>
    <t>Eventuali tempi di consegna</t>
  </si>
  <si>
    <t>DIPENDENTE COMUNALE. RISOLUZIONE DEL RAPPORTO DI LAVORO PER INABILITÀ ASSOLUTA E PERMANENTE AL SERVIZIO COME DIPENDENTE DI PUBBLICA AMMINISTRAZIONE EX ART. 55 OCTIES DEL D.LGS 30/03/2001, N. 165, A PROFICUO LAVORO.</t>
  </si>
  <si>
    <t>LIQUIDAZIONE FATTURE SERVIZI POSTALI MESE DI DICEMBRE 2014 - CIG: 5815797382.</t>
  </si>
  <si>
    <t>FORMAZIONE SUL SISTEMA CONTABILE E GESTIONE DEL PERSONALE A DIPENDENTI DELL' ENTE. ASSUNZIONE DELLA SPESA.</t>
  </si>
  <si>
    <t>LIQUIDAZIONE FATTURE SERVIZI POSTALI MESE DI GENNAIO 2015 - CIG: 5815797382.</t>
  </si>
  <si>
    <t>IMPEGNO DI SPESA IN FAVORE DEL GRUPPO MAGGIOLI SPA PER IL SERVIZIO DI START-UP FATTURAZIONE ELETTRONICA E CONSERVAZIONE.</t>
  </si>
  <si>
    <t>espresso richiamo all'imp. Cap. di spesa</t>
  </si>
  <si>
    <t>individuazione/indicazione resp. procedimento</t>
  </si>
  <si>
    <t>termini e modalità del ricorso</t>
  </si>
  <si>
    <t>parere di regolarità tecnica</t>
  </si>
  <si>
    <t>visto di regolarità contabile</t>
  </si>
  <si>
    <t>alri pareri/visti</t>
  </si>
  <si>
    <t>disposizioni di pubblic. Albo pretorio on line</t>
  </si>
  <si>
    <t>obblighi pubblicaz. Ex. Artt 26-17 D. Lgs33/2013</t>
  </si>
  <si>
    <t>allegati (eventuali</t>
  </si>
  <si>
    <t>termini per la stupula del contratto</t>
  </si>
  <si>
    <t>richiami normativi esterni ed interni regolanti la materia</t>
  </si>
  <si>
    <t>motivazione dell'atto</t>
  </si>
  <si>
    <t>importo dell'impegno di spesa</t>
  </si>
  <si>
    <t>espresso richiamo all'imp. cap. di spesa</t>
  </si>
  <si>
    <t>parere rgolarità tecnica</t>
  </si>
  <si>
    <t xml:space="preserve">visto regolarità cont. </t>
  </si>
  <si>
    <t>altri pareri previsti</t>
  </si>
  <si>
    <t>termini esecutività ed efficacia</t>
  </si>
  <si>
    <t>obblighi di comunicazioni (eventuali)</t>
  </si>
  <si>
    <t>si</t>
  </si>
  <si>
    <t>no</t>
  </si>
  <si>
    <t>non applic.</t>
  </si>
  <si>
    <t>disposiz. di pubblic. Albo pretorio on line</t>
  </si>
  <si>
    <t>AGGIUDICAZIONE, A SEGUITO GARA CON PROCEDURA APERTA, DEL SERVIZIO DI TRASPORTO SCOLASTICO DEI BAMBINI DELLA SCUOLA DELL'INFANZIA STATALE E DEGLI ALUNNI DELLA SCUOLA PRIMARIA E SECONDARIA DI 1° E 2° GRADO ANCHE DIVERSAMENTE ABILI E DEL SERVIZIO DI ASSISTENZA E VIGILANZA DURANTE IL SERVIZIO DI TRASPORTO SCOLASTICO.</t>
  </si>
  <si>
    <t>FORNITURA DI SERVIZI DI CONNETTIVITA' E SICUREZZA NELL'AMBITO DEL SISTEMA PUBBLICO. LIQUIDAZIONE FATTURE ALLA SOCIETÃ TI DIGITAL SOLUTIONS S.P.A. PERIODO GIU./LUG./AGO.2015.</t>
  </si>
  <si>
    <t>MANUTENZIONE E GESTIONE DELLE LAMPADE VOTIVE PRESSO IL CIMITERO COMUNALE. LIQUIDAZIONE FATTURA MESE DI SETTEMBRE 2015.</t>
  </si>
  <si>
    <t>PROCEDIMENTO DI MEDIAZIONE VOLONTARIA DA PARTE DELLA SIGNORA FERRARA GRAZIA, IN PROPRIO E QUALE RAPPRESENTANTE DI FERRARA IMMOBILIARE SRL E DEL SIGNOR MAZZILLI ANTONIO NEI CONFRONTI DEL COMUNE DI CORATO, CONCLUSOSI NEGATIVAMENTE. LIQUIDAZIONE IN FAVORE DELLA âMEDIATIOâ, ORGANISMO DI MEDIAZIONE, A CONCLUSIONE DEL PROCEDIMENTO.</t>
  </si>
  <si>
    <t>servizio trasporto scolastico-interventi di piccola entita' agli scuolabus adibiti al trasporto scolastico.assunzione della spesa</t>
  </si>
  <si>
    <t>PROGETTO DI COMPLETAMENTO DELLA RISTRUTTURAZIONE E RECUPERO PALAZZO GIOIA PER LA FORNITURA IN OPERA DI COMPONENTI DI ARREDO E DI ILLUMINAZIONE. APPROVAZIONE ATTO DI OMOLOGAZIONE</t>
  </si>
  <si>
    <t>RETTIFICHE CATASTALI, TRASCRIZIONI E VOLTURE. PRENOTAZIONE IMPEGNO DI SPESA.</t>
  </si>
  <si>
    <t>PROGETTO DEI LAVORI DI ATTUAZIONE DEL PIANO GENERALE DEL TRAFFICO 2Â° STRALCIO. LIQUIDAZIONE INCENTIVO AL PERSONALE COMUNALE.</t>
  </si>
  <si>
    <t>LAVORI DI RIQUALIFICAZIONE, MESSA IN SICUREZZA ED EFFICIENTAMENTO ENERGETICO DELLA SCUOLA ELEMENTARE "FORNELLI" - AUTORIZZAZIONE AL SUBAPPALTO ALLA DITTA SAP COSTRUZIONI S.R.L..</t>
  </si>
  <si>
    <t>PROGETTO DI RISTRUTTURAZIONE E RECUPERO PALAZZO GIOIA. OMOLOGAZIONE DELLA SPESA SOSTENUTA</t>
  </si>
  <si>
    <t>voltura a favore del comune di corato dell'immobile ricadente in zona "167" ed individuato nel n.c.t. al foglio 50 p.lle 1324 e 1323.</t>
  </si>
  <si>
    <t>DETERMINAZIONE DIRIGENZIALE N. 184 DEL 08.05.2015, SETTORE AFFARI GENERALI AVENTE AD OGGETTO: ELEZIONI REGIONALI DEL 31 MAGGIO 2015. AFFIDAMENTO, A SEGUITO GARA CON LA PROCEDURA DEL COTTIMO FIDUCIARIO, DEI LAVORI PER INSTALLAZIONE TABELLONI METALLICI E ALLESTIMENTO SEGGI ELETTORALI. INTEGRAZIONE DELLA SPESA.</t>
  </si>
  <si>
    <t>LIQUIDAZIONE DI FATTURA IN FAVORE DELLA SOCIETAâ ADDICALCO PER MANUTENZIONE GLOBALE ASSICURATIVA IMPIANTO SCHEDARIO AUTOMATICO A PIANI ROTANTI PER LA CUSTODIA DEI CARTELLINI CARTE DI IDENTITA'</t>
  </si>
  <si>
    <t>STIPULA POLIZZA FIDEIUSSORIA BIENNALE A GARANZIA DEI RIPRISTINI STRADALI DELLE S.P. 103 E 231, INTERESSATE DAI LAVORI DI COMPLETAMENTO DELLE INFRASTRUTTURE NELLA ZONA INDUSTRIALE D1/B</t>
  </si>
  <si>
    <t>TOTALE ATTI  A CONTRARRE 29</t>
  </si>
  <si>
    <t>GIUDIZIO DINANZI AL GIUDICE DI PACE DI TRANI (EX CORATO), R.G. 110/2014, PROMOSSO DA FARIELLO BENEDETTA, IN PROPRIO E IN QUALITAâ DI GENITORE ESERCENTE LA POTESTAâ NEI CONFRONTI DEL MINORE MARCHETTI ANGELO C/ COMUNE, CONCLUSO CON SENTENZA N. 425/2015. LIQUIDAZIONE IN FAVORE DEL LEGALE A SALDO DELLE COMPETENZE PROFESSIONALI.</t>
  </si>
  <si>
    <t>LIQUIDAZIONE IN FAVORE DI FALCO ISABELLA PER RISARCIMENTO DANNI.</t>
  </si>
  <si>
    <t>LIQUIDAZIONE IN FAVORE DI BOVE CATALDO PER RISARCIMENTO DANNI.</t>
  </si>
  <si>
    <t>DETERMINAZIONI A CONTRARRE</t>
  </si>
  <si>
    <t>MIGRAZIONE A TELECOM ITALIA - SERVIZIO DI FONIA FISSO ESISTENTE PRESSO LA SEDE DEL COMANDO DI POLIZIA LOCALE DI VIA GRAVI</t>
  </si>
  <si>
    <t>ACQUISTO OPERA ISTITUZIONALE DIPLOMATICA "CORATO - CITTA' DELL'ULIVO E DEL DOLMEN"</t>
  </si>
  <si>
    <t>LIQUIDAZIONE IN FAVORE DI SCISCIOLI ALDO PER RISARCIMENTO DANNI.</t>
  </si>
  <si>
    <t>III</t>
  </si>
  <si>
    <t>CONVENZIONE STIPULATA TRA IL COMUNE DI CORATO E I GESTORI DEGLI ASILI NIDO PRIVATI: ANNO EDUCATIVO 2014/2015. LIQUIDAZIONE FATTURE</t>
  </si>
  <si>
    <t>Ing. Giovanni Colaianni</t>
  </si>
  <si>
    <t>NULLA OSTA ALLA RETTIFICA DELL'ATTO DI ASSERVIMENTO REDATTO DAL NOTAIO DOMENCO CAPOZZA IN DATA 02/02/2006.</t>
  </si>
  <si>
    <t>RIMBORSO ONERI IN DITTA D'INTRON NICOLA</t>
  </si>
  <si>
    <t>AFFIDAMENTO INTERVENTI DI MANUTENZIONE DEL VERDE PUBBLICO CITTADINO</t>
  </si>
  <si>
    <t>organo promulgante</t>
  </si>
  <si>
    <t>non. appli.</t>
  </si>
  <si>
    <t>indicazione delle modalità e degli esiti della scelta del contraente</t>
  </si>
  <si>
    <t>richiamo alla determina a contrarre ovvero desclinazione espressa completa art. 192 c. 1 TUEL</t>
  </si>
  <si>
    <t>organo promilgante</t>
  </si>
  <si>
    <t>SERVIZIO REFEZIONE SCOLASTICA A/S 2014/2015. LIQUIDAZIONE FATTURE DELLA LADISA S.P.A RISTORAZIONE COLLETTIVA, PER FORNITURA PASTI NEL MESE DI OTTOBRE 2014-</t>
  </si>
  <si>
    <t>IMPEGNO DI SPESA PER REALIZZAZIONE PROGETTI POF CON LE ISTITUZIONI SCOLASTICHE - A/S 2014/2015</t>
  </si>
  <si>
    <t>ASSUNZIONE IMPEGNO DI SPESA IN ESECUZIONE DELLA DELIBERA DI G.C. N. 83/2014 (DICEMBRE CORATINO 2014).</t>
  </si>
  <si>
    <t>IMMOBILE SITO IN CORATO AL 4° PINO DI VI BEZZECCA N. 23 CENSITO IN CATASTO AL FOGLIO 31, P.LLA 2034, SUB 41, DI PROPRIETA' DEL SIG. PICCARRETA GIUSEPPE. ACQUISIZIONE AL PATRIMONIO COMUNALE EX ART. 31 COMMA 3 DEL D.P.R. 380/2001 E S.M. ED I.</t>
  </si>
  <si>
    <t>ASSUNZIONE SPESA PR IL PAGAMENTO DELLE TASSE DI PROPRIETA' PER GLI AUTOMEZZI IN DOTAZIONE AL SETTORE LL. PP. ANNO 2015.</t>
  </si>
  <si>
    <t>MANUTENZIONE AUTOMEZZI IN DOTAZIONE AL SETTORE SERVIZI SOCIALI - IMPEGNO DI SPESA E LIQUIDAZIONE FATTURA</t>
  </si>
  <si>
    <t>ASSUNZIONE DI SPESA PER COPERTURA ASSICURATIVA IN FAVORE DI MINORI IN "AFFIDAMENTO FAMILIARE".</t>
  </si>
  <si>
    <t>L.R. N. 431/1998 "FONDO NAZIONALE PER IL SOSTEGNO ALLE ABITAZIONI IN LOCAZIONE. ASSUNZIONE DI SPESA</t>
  </si>
  <si>
    <t>ASSUNZIONE DELLA SPESA DI . 150,00 A FAVORE DEL CONI PER RICHIESTA DEL PARERE TECNICO DEFINITIVO SUL PROGETTO ¿PUNTI SPORT¿ ¿ PARCO COMUNALE.</t>
  </si>
  <si>
    <t>EROGAZIONE CONTRIBUTI IN FAVORE DI BISOGNOSI. IMPEGNO DI SPESA</t>
  </si>
  <si>
    <t>ASSUNZIONE DI SPESA PER IL PAGAMENTO DELLE SPESE DI RECUPERO E CUSTODIA DI VEICOLI CONFISCATI</t>
  </si>
  <si>
    <t>LIQUIDAZIONE IN FAVORE DI DI CHIO MARIA PER RISARCIMENTO DANNI.</t>
  </si>
  <si>
    <t>RICORSO DINANZI AL T.A.R. PUGLIA-BARI, PROMOSSO DAL SIG. PAGANELLI CARLO C/ COMUNE. COSTITUZIONE IN GIUDIZIO. INCARICO AL LEGALE.</t>
  </si>
  <si>
    <t>LIQUIDAZIONE IN FAVORE DI BALDUCCI LUIGI PER RISARCIMENTO DANNI.</t>
  </si>
  <si>
    <t>CELEBRAZIONE MATRIMONI CIVILI IN LUOGO DIVERSO DALLA CASA COMUNALE â AVVISO PER MANIFESTAZIONE DâINTERESSEâ. APPROVAZIONE SCHEMA AVVISO PUBBLICO E SCHEMA DEL RELATIVO CONTRATTO DI COMODATO DâUSO GRATUITO</t>
  </si>
  <si>
    <t>ANNO 2015   6 ATTI</t>
  </si>
  <si>
    <t>SERVIZIO DI CUSTODIA E MANTENIMENTO IN VITA DI CANI RANDAGI - PROROGA AFFIDAMENTO AL CANILE RIGUGIO SICOLO ANNA SERAFINA (LUG. DIC. 2015)</t>
  </si>
  <si>
    <t>LIQUIDAZIONE FATTURA ELETTRONICA N. 3/PA DEL 16/06/2015 DELL'AZ. CANILE RIFUGIO SICOLO ANNA SERAFINA (MARZO - APRILE 2015).</t>
  </si>
  <si>
    <t>GIUDIZIO DINANZI AL GIUDICE DI PACE DI CORATO, R.G. 178/2013, PROMOSSO DA STRIPPOLI MICHELE ANTONIO C/ COMUNE CONCLUSO CON SENTENZA N. 214/2014. LIQUIDAZIONE IN FAVORE DEL LEGALE A SALDO DELLE COMPETENZE PROFESSIONALI.</t>
  </si>
  <si>
    <t>AFFRANCAZIONE CANONE ENFITEUTICO GRAVANTE SUL FONDO RUSTICO IN AGRO DI CORATO ALLA CONTRADA DIFESA COMUNALE IN FAVORE DEL SIG. ARRESTA GIUSEPPE.</t>
  </si>
  <si>
    <t>RICORSO AL T.A.R. PER LA PUGLIA, BARI, R.G. 2120/2011, INTEGRATO DA MOTIVI AGGIUNTI, PROMOSSO DALLA SIGNORA SCARINGI ROSA C/ COMUNE DI CORATO 1, CONCLUSOSI CON SENTENZA N. 455/2014. LIQUIDAZIONE DELLE SPESE DI GIUDIZIO IN ESECUZIONE DELLA SENTENZA.</t>
  </si>
  <si>
    <t>SERVIZIO DI RICOVERO, CUSTODIA E MANTENIMENTO IN VITA DI CANI RANDAGI -C/O IL CANILE RIGUGIO ATI 8FERRUCCI/SICOLO/FERRUCCI). PROROGA AFFIDAMENTO DAL 01/12/2014 AL 31/12/2014.</t>
  </si>
  <si>
    <t>la premessa non è esaustiva. Dalla determinazione richiamata emerge che trattasi di affidamento diretto frazionato per contenere l'importo nei limiti di € 40.000,00)</t>
  </si>
  <si>
    <t>nessun riferimento al contratto</t>
  </si>
  <si>
    <t>ASSUNZIONE DELLA SPESA E AFFIDAMENTO AD ENTE CERTIFICATORE PER VERIFICA IMPIANTO DI TERRA TEATRO COMUNALE.</t>
  </si>
  <si>
    <t>LAVORI DI ATTUAZIONE DEL P.U.G.T. 2° STRALCIO - FORNITURA E POSA IN OPERA DI UN SISTEMA AUTOMATICO DI CONTROLLO DEGLI ACCESSI ALLA Z.T.L. AFFIDAMENTO INCARICO DI ASSISTENZA ALL'IMPIANTO DI VIDEOSORVEGLIANZA. INTEGRAZIONE.</t>
  </si>
  <si>
    <t>SERVIZIO DI MANUTENZIONE ORDINARIA DEGLI ASCENSORI A SERVIZIO DEGLI IMMOBILI DI PROPRIETA' COMUNALE - LIQUIDAZIONE FATTURE.</t>
  </si>
  <si>
    <t>DETERMINAZIONE DIRIGENZIALE SETTORE LL.PP. N. 64 DEL 27.03.2015 AD OGGETTO:"INTERVENTI DI MANUTENZIONE ORDINARIA EDILE URGENTI IN ECONOMIA PRESSO LE SCUOLE E GLI IMMOBILI DI PROPRIETA' COMUNALE E/O CONDOTTI IN LOCAZIONE DAL COMUNE" - RETTIFICA.</t>
  </si>
  <si>
    <t>LIQUIDAZIONE FATTURE ALA TLECOM ITALIA SPA PER SERVIZIO DI TELEFONIA UFFICI COM.LI - FEBBRAIO/MARZO 2015.</t>
  </si>
  <si>
    <t>LIQUIDAZIONE FATTURE ALLA SOCIETA' A.Q.P. SPA CON UNICO AZIONISTA PR ACQUA E FOGNA CONS. 06/11/14-12/02/15.</t>
  </si>
  <si>
    <t>lavori di ammodernamento delle strade rurali pubbliche di collegamento con le arterie di comunicazione comunali e provinciali. liquidazione fattura geologo.</t>
  </si>
  <si>
    <t>PROGRAMMA TRIENNALE LAVORI PUBBLICI 2015 - 2017 ED ELENCO ANNUALE 2015. INDIVIDUAZIONE R.U.P.</t>
  </si>
  <si>
    <t>LIQUIDAZIONE FATTURE ALLA ENEL SOLE S.R.L. PER LA GESTIONE DELL'IMP. DI ILL.NE ARTISTICA DELLA CHIESA SAN VITO. MAR./APR./GIU./LUG./2015.</t>
  </si>
  <si>
    <t>GIUDIZIO DINANZI AL GIUDICE DI PACE DI CORATO N. 06/2013 R.G. PROMOSSO DA FRASCOLLA VINCENZA C/ COMUNE, CONCLUSOSI CON SENTENZA N. 5/2015. LIQUIDAZIONE IN FAVORE DEL LEGALE.</t>
  </si>
  <si>
    <t>LIQUIDAZIONE IN FAVORE DI PASTORE MICHELE PER RISARCIMENTO DANNI.</t>
  </si>
  <si>
    <t>APPELLO DINANZI ALLA CORTE DI APPELLO DI BARI, PROMOSSO DAL SIG. ADDUCI DOMENICO C/ COMUNE, AVVERSO LA SENTENZA N.2554/2012 EMESSA DAL TRIBUNALE DI TRANI - SEZIONE LAVORO. COSTITUZIONE IN GIUDIZIO. INCARICO AL LEGALE.</t>
  </si>
  <si>
    <t>LIQUIDAZIONE IN FAVORE DI SAULLE MARIA PER RISARCIMENTO DANNI.</t>
  </si>
  <si>
    <t>LIQUIDAZIONE IN FAVORE DI SPADOLA LINDA MARIA PER RISARCIMENTO DANNI.</t>
  </si>
  <si>
    <t>AFFRANCAZIONE CANONE ENFITEUTICO GRAVANTE SUL FONDO RUSTICO IN AGRO DI CORATO ALLA CONTRADA âBOSCO COMUNALEâ IN FAVORE DEL SIG. LASTELLA ANGELO</t>
  </si>
  <si>
    <t>LIQUIDAZIONE IN FAVORE DI PRISCIANDARO ANNA PER RISARCIMENTO DANNI.</t>
  </si>
  <si>
    <t>CAUSA DINANZI AL GIUDICE DI PACE DI CORATO, R.G. N.263/2013, FUSARO ROSA PER LA MINORE CAPURSO ILARIA C/ COMUNE. LIQUIDAZIONE IN FAVORE DEL LEGALE</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</si>
</sst>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IR£&quot;#,##0;\-&quot;IR£&quot;#,##0"/>
    <numFmt numFmtId="179" formatCode="&quot;IR£&quot;#,##0;[Red]\-&quot;IR£&quot;#,##0"/>
    <numFmt numFmtId="180" formatCode="&quot;IR£&quot;#,##0.00;\-&quot;IR£&quot;#,##0.00"/>
    <numFmt numFmtId="181" formatCode="&quot;IR£&quot;#,##0.00;[Red]\-&quot;IR£&quot;#,##0.00"/>
    <numFmt numFmtId="182" formatCode="_-&quot;IR£&quot;* #,##0_-;\-&quot;IR£&quot;* #,##0_-;_-&quot;IR£&quot;* &quot;-&quot;_-;_-@_-"/>
    <numFmt numFmtId="183" formatCode="_-&quot;IR£&quot;* #,##0.00_-;\-&quot;IR£&quot;* #,##0.00_-;_-&quot;IR£&quot;* &quot;-&quot;??_-;_-@_-"/>
    <numFmt numFmtId="184" formatCode="d/m"/>
    <numFmt numFmtId="185" formatCode="[$-410]dddd\ d\ mmmm\ yyyy"/>
    <numFmt numFmtId="186" formatCode="&quot;Sì&quot;;&quot;Sì&quot;;&quot;No&quot;"/>
    <numFmt numFmtId="187" formatCode="&quot;Vero&quot;;&quot;Vero&quot;;&quot;Falso&quot;"/>
    <numFmt numFmtId="188" formatCode="&quot;Attivo&quot;;&quot;Attivo&quot;;&quot;Disattivo&quot;"/>
    <numFmt numFmtId="189" formatCode="[$€-2]\ #.##000_);[Red]\([$€-2]\ #.##000\)"/>
    <numFmt numFmtId="190" formatCode="dd/mm/yy;@"/>
    <numFmt numFmtId="191" formatCode="[$-410]d\-mmm\-yy;@"/>
    <numFmt numFmtId="192" formatCode="0.0"/>
  </numFmts>
  <fonts count="15">
    <font>
      <sz val="10"/>
      <name val="Arial"/>
      <family val="0"/>
    </font>
    <font>
      <b/>
      <sz val="10"/>
      <name val="Arial"/>
      <family val="2"/>
    </font>
    <font>
      <sz val="8"/>
      <name val="Arial"/>
      <family val="0"/>
    </font>
    <font>
      <sz val="9"/>
      <name val="Arial"/>
      <family val="0"/>
    </font>
    <font>
      <b/>
      <sz val="9"/>
      <name val="Arial"/>
      <family val="0"/>
    </font>
    <font>
      <b/>
      <sz val="8"/>
      <name val="Arial"/>
      <family val="0"/>
    </font>
    <font>
      <u val="single"/>
      <sz val="10"/>
      <color indexed="12"/>
      <name val="Arial"/>
      <family val="0"/>
    </font>
    <font>
      <u val="single"/>
      <sz val="10"/>
      <color indexed="36"/>
      <name val="Arial"/>
      <family val="0"/>
    </font>
    <font>
      <sz val="8"/>
      <color indexed="8"/>
      <name val="Calibri"/>
      <family val="2"/>
    </font>
    <font>
      <sz val="10"/>
      <color indexed="10"/>
      <name val="Arial"/>
      <family val="0"/>
    </font>
    <font>
      <b/>
      <sz val="10"/>
      <color indexed="10"/>
      <name val="Arial"/>
      <family val="2"/>
    </font>
    <font>
      <b/>
      <sz val="9"/>
      <color indexed="10"/>
      <name val="Arial"/>
      <family val="2"/>
    </font>
    <font>
      <sz val="8"/>
      <color indexed="10"/>
      <name val="Arial"/>
      <family val="0"/>
    </font>
    <font>
      <b/>
      <sz val="8"/>
      <color indexed="10"/>
      <name val="Arial"/>
      <family val="2"/>
    </font>
    <font>
      <b/>
      <sz val="11"/>
      <name val="Arial"/>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96">
    <border>
      <left/>
      <right/>
      <top/>
      <bottom/>
      <diagonal/>
    </border>
    <border>
      <left style="medium"/>
      <right style="medium"/>
      <top style="medium"/>
      <bottom style="medium"/>
    </border>
    <border>
      <left style="thin"/>
      <right style="thin"/>
      <top style="thin"/>
      <bottom style="thin"/>
    </border>
    <border>
      <left style="thick"/>
      <right>
        <color indexed="63"/>
      </right>
      <top>
        <color indexed="63"/>
      </top>
      <bottom>
        <color indexed="63"/>
      </bottom>
    </border>
    <border>
      <left style="thin"/>
      <right style="thin"/>
      <top style="thin"/>
      <bottom style="thick"/>
    </border>
    <border>
      <left style="thick"/>
      <right style="thick"/>
      <top style="thick"/>
      <bottom style="thick"/>
    </border>
    <border>
      <left style="thick"/>
      <right>
        <color indexed="63"/>
      </right>
      <top style="thick"/>
      <bottom style="thick"/>
    </border>
    <border>
      <left style="thin"/>
      <right>
        <color indexed="63"/>
      </right>
      <top style="thin"/>
      <bottom style="thin"/>
    </border>
    <border>
      <left style="thin"/>
      <right>
        <color indexed="63"/>
      </right>
      <top style="thin"/>
      <bottom style="thick"/>
    </border>
    <border>
      <left>
        <color indexed="63"/>
      </left>
      <right style="thin"/>
      <top style="thin"/>
      <bottom style="thin"/>
    </border>
    <border>
      <left style="thick"/>
      <right style="thin"/>
      <top style="thin"/>
      <bottom style="thin"/>
    </border>
    <border>
      <left>
        <color indexed="63"/>
      </left>
      <right style="thin"/>
      <top style="thin"/>
      <bottom style="thick"/>
    </border>
    <border>
      <left style="thick"/>
      <right style="thin"/>
      <top>
        <color indexed="63"/>
      </top>
      <bottom>
        <color indexed="63"/>
      </bottom>
    </border>
    <border>
      <left style="thin"/>
      <right style="thin"/>
      <top>
        <color indexed="63"/>
      </top>
      <bottom>
        <color indexed="63"/>
      </bottom>
    </border>
    <border>
      <left style="thin"/>
      <right style="thick"/>
      <top>
        <color indexed="63"/>
      </top>
      <bottom>
        <color indexed="63"/>
      </bottom>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color indexed="63"/>
      </left>
      <right style="thin"/>
      <top>
        <color indexed="63"/>
      </top>
      <bottom>
        <color indexed="63"/>
      </bottom>
    </border>
    <border>
      <left style="thin"/>
      <right style="thick"/>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style="thin"/>
      <top style="thick"/>
      <bottom>
        <color indexed="63"/>
      </bottom>
    </border>
    <border>
      <left style="thick"/>
      <right style="thin"/>
      <top>
        <color indexed="63"/>
      </top>
      <bottom style="thin"/>
    </border>
    <border>
      <left style="thin"/>
      <right style="thin"/>
      <top>
        <color indexed="63"/>
      </top>
      <bottom style="thin"/>
    </border>
    <border>
      <left style="thin"/>
      <right style="thick"/>
      <top>
        <color indexed="63"/>
      </top>
      <bottom style="thin"/>
    </border>
    <border>
      <left>
        <color indexed="63"/>
      </left>
      <right style="thin"/>
      <top>
        <color indexed="63"/>
      </top>
      <bottom style="thin"/>
    </border>
    <border>
      <left style="thin"/>
      <right>
        <color indexed="63"/>
      </right>
      <top style="thick"/>
      <bottom style="thin"/>
    </border>
    <border>
      <left style="thin"/>
      <right>
        <color indexed="63"/>
      </right>
      <top>
        <color indexed="63"/>
      </top>
      <bottom>
        <color indexed="63"/>
      </bottom>
    </border>
    <border>
      <left>
        <color indexed="63"/>
      </left>
      <right>
        <color indexed="63"/>
      </right>
      <top>
        <color indexed="63"/>
      </top>
      <bottom style="thin"/>
    </border>
    <border>
      <left style="thick"/>
      <right style="thin"/>
      <top style="thin"/>
      <bottom style="thick"/>
    </border>
    <border>
      <left style="thin"/>
      <right style="thick"/>
      <top style="thin"/>
      <bottom style="thick"/>
    </border>
    <border>
      <left>
        <color indexed="63"/>
      </left>
      <right>
        <color indexed="63"/>
      </right>
      <top style="thin"/>
      <bottom style="thick"/>
    </border>
    <border>
      <left>
        <color indexed="63"/>
      </left>
      <right style="thick"/>
      <top style="thin"/>
      <bottom style="thick"/>
    </border>
    <border>
      <left>
        <color indexed="63"/>
      </left>
      <right style="thin"/>
      <top style="thick"/>
      <bottom style="thin"/>
    </border>
    <border>
      <left>
        <color indexed="63"/>
      </left>
      <right>
        <color indexed="63"/>
      </right>
      <top style="thin"/>
      <bottom style="thin"/>
    </border>
    <border>
      <left>
        <color indexed="63"/>
      </left>
      <right style="thick"/>
      <top style="thin"/>
      <bottom style="thin"/>
    </border>
    <border>
      <left style="thin"/>
      <right style="thick"/>
      <top style="thin"/>
      <bottom>
        <color indexed="63"/>
      </bottom>
    </border>
    <border>
      <left style="thin"/>
      <right>
        <color indexed="63"/>
      </right>
      <top style="thick"/>
      <bottom>
        <color indexed="63"/>
      </bottom>
    </border>
    <border>
      <left style="thick"/>
      <right>
        <color indexed="63"/>
      </right>
      <top style="thick"/>
      <bottom>
        <color indexed="63"/>
      </bottom>
    </border>
    <border>
      <left style="thin"/>
      <right style="thin"/>
      <top style="thin"/>
      <bottom>
        <color indexed="63"/>
      </bottom>
    </border>
    <border>
      <left>
        <color indexed="63"/>
      </left>
      <right style="thin"/>
      <top style="thin"/>
      <bottom>
        <color indexed="63"/>
      </bottom>
    </border>
    <border>
      <left style="thick"/>
      <right style="thin"/>
      <top style="thin"/>
      <bottom>
        <color indexed="63"/>
      </bottom>
    </border>
    <border>
      <left style="thin"/>
      <right>
        <color indexed="63"/>
      </right>
      <top style="thin"/>
      <bottom>
        <color indexed="63"/>
      </bottom>
    </border>
    <border>
      <left>
        <color indexed="63"/>
      </left>
      <right>
        <color indexed="63"/>
      </right>
      <top style="thick"/>
      <bottom style="thin"/>
    </border>
    <border>
      <left style="thick"/>
      <right>
        <color indexed="63"/>
      </right>
      <top style="thick"/>
      <bottom style="thin"/>
    </border>
    <border>
      <left style="thin"/>
      <right>
        <color indexed="63"/>
      </right>
      <top>
        <color indexed="63"/>
      </top>
      <bottom style="thin"/>
    </border>
    <border>
      <left style="thick"/>
      <right>
        <color indexed="63"/>
      </right>
      <top style="thin"/>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medium"/>
      <right style="thin"/>
      <top style="thin"/>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medium"/>
    </border>
    <border>
      <left style="medium"/>
      <right style="medium"/>
      <top style="medium"/>
      <bottom>
        <color indexed="63"/>
      </bottom>
    </border>
    <border>
      <left style="medium"/>
      <right style="thin"/>
      <top>
        <color indexed="63"/>
      </top>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border>
    <border>
      <left style="thin"/>
      <right style="thin"/>
      <top>
        <color indexed="63"/>
      </top>
      <bottom style="medium"/>
    </border>
    <border>
      <left style="medium"/>
      <right>
        <color indexed="63"/>
      </right>
      <top>
        <color indexed="63"/>
      </top>
      <bottom style="thin"/>
    </border>
    <border>
      <left style="thin"/>
      <right style="medium"/>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style="thin"/>
      <top style="medium"/>
      <bottom style="medium"/>
    </border>
    <border>
      <left>
        <color indexed="63"/>
      </left>
      <right style="thin"/>
      <top style="thin"/>
      <bottom style="medium"/>
    </border>
    <border>
      <left>
        <color indexed="63"/>
      </left>
      <right style="medium"/>
      <top>
        <color indexed="63"/>
      </top>
      <bottom style="thin"/>
    </border>
    <border>
      <left>
        <color indexed="63"/>
      </left>
      <right style="thin"/>
      <top>
        <color indexed="63"/>
      </top>
      <bottom style="medium"/>
    </border>
    <border>
      <left>
        <color indexed="63"/>
      </left>
      <right style="medium"/>
      <top>
        <color indexed="63"/>
      </top>
      <bottom style="medium"/>
    </border>
    <border>
      <left style="thin"/>
      <right>
        <color indexed="63"/>
      </right>
      <top style="medium"/>
      <bottom style="thin"/>
    </border>
    <border>
      <left style="medium"/>
      <right style="medium"/>
      <top style="thin"/>
      <bottom>
        <color indexed="63"/>
      </bottom>
    </border>
    <border>
      <left style="medium"/>
      <right style="thin"/>
      <top style="thin"/>
      <bottom>
        <color indexed="63"/>
      </bottom>
    </border>
    <border>
      <left style="thin"/>
      <right>
        <color indexed="63"/>
      </right>
      <top style="medium"/>
      <bottom style="medium"/>
    </border>
    <border>
      <left style="medium"/>
      <right>
        <color indexed="63"/>
      </right>
      <top style="thin"/>
      <bottom>
        <color indexed="63"/>
      </bottom>
    </border>
    <border>
      <left style="thin"/>
      <right style="medium"/>
      <top style="thin"/>
      <bottom>
        <color indexed="63"/>
      </bottom>
    </border>
    <border>
      <left>
        <color indexed="63"/>
      </left>
      <right style="thick"/>
      <top style="thick"/>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style="thick"/>
      <bottom style="thick"/>
    </border>
    <border>
      <left style="thick"/>
      <right style="thin"/>
      <top style="thick"/>
      <bottom style="thick"/>
    </border>
    <border>
      <left style="thin"/>
      <right style="thin"/>
      <top style="thick"/>
      <bottom style="thick"/>
    </border>
    <border>
      <left style="thin"/>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585">
    <xf numFmtId="0" fontId="0" fillId="0" borderId="0" xfId="0" applyAlignment="1">
      <alignment/>
    </xf>
    <xf numFmtId="0" fontId="0" fillId="0" borderId="0" xfId="0" applyAlignment="1">
      <alignment vertical="top" wrapText="1"/>
    </xf>
    <xf numFmtId="0" fontId="0" fillId="0" borderId="0" xfId="0" applyAlignment="1">
      <alignment horizontal="center"/>
    </xf>
    <xf numFmtId="0" fontId="0" fillId="0" borderId="0" xfId="0" applyAlignment="1">
      <alignment horizontal="right"/>
    </xf>
    <xf numFmtId="0" fontId="0" fillId="0" borderId="0" xfId="0" applyBorder="1" applyAlignment="1">
      <alignment/>
    </xf>
    <xf numFmtId="0" fontId="0" fillId="0" borderId="0" xfId="0" applyFont="1" applyBorder="1" applyAlignment="1">
      <alignment horizontal="center"/>
    </xf>
    <xf numFmtId="0" fontId="1" fillId="0" borderId="1" xfId="0" applyFont="1" applyBorder="1" applyAlignment="1">
      <alignment horizontal="left"/>
    </xf>
    <xf numFmtId="0" fontId="2"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0" fontId="0" fillId="0" borderId="0" xfId="0" applyFont="1" applyAlignment="1">
      <alignment/>
    </xf>
    <xf numFmtId="0" fontId="4" fillId="0" borderId="0" xfId="0" applyFont="1" applyBorder="1" applyAlignment="1">
      <alignment wrapText="1"/>
    </xf>
    <xf numFmtId="0" fontId="4" fillId="0" borderId="0" xfId="0" applyFont="1" applyBorder="1" applyAlignment="1">
      <alignment horizontal="center" wrapText="1"/>
    </xf>
    <xf numFmtId="0" fontId="1" fillId="0" borderId="0" xfId="0" applyFont="1" applyBorder="1" applyAlignment="1">
      <alignment horizontal="right"/>
    </xf>
    <xf numFmtId="0" fontId="2" fillId="0" borderId="0" xfId="0" applyFont="1" applyAlignment="1">
      <alignment vertical="top"/>
    </xf>
    <xf numFmtId="0" fontId="2" fillId="0" borderId="2" xfId="0" applyFont="1" applyBorder="1" applyAlignment="1">
      <alignment/>
    </xf>
    <xf numFmtId="0" fontId="1" fillId="0" borderId="1" xfId="0" applyFont="1" applyBorder="1" applyAlignment="1">
      <alignment horizontal="center"/>
    </xf>
    <xf numFmtId="0" fontId="0" fillId="0" borderId="3" xfId="0" applyFont="1" applyBorder="1" applyAlignment="1">
      <alignment horizontal="center"/>
    </xf>
    <xf numFmtId="0" fontId="2" fillId="0" borderId="4" xfId="0" applyFont="1" applyBorder="1" applyAlignment="1">
      <alignment/>
    </xf>
    <xf numFmtId="0" fontId="0"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top"/>
    </xf>
    <xf numFmtId="0" fontId="2" fillId="0" borderId="7" xfId="0" applyFont="1" applyBorder="1" applyAlignment="1">
      <alignment wrapText="1"/>
    </xf>
    <xf numFmtId="0" fontId="2" fillId="0" borderId="8" xfId="0" applyFont="1" applyBorder="1" applyAlignment="1">
      <alignment wrapText="1"/>
    </xf>
    <xf numFmtId="0" fontId="0" fillId="2" borderId="0" xfId="0" applyFill="1" applyAlignment="1">
      <alignment/>
    </xf>
    <xf numFmtId="1" fontId="2" fillId="0" borderId="2" xfId="0" applyNumberFormat="1" applyFont="1" applyBorder="1" applyAlignment="1">
      <alignment horizontal="center"/>
    </xf>
    <xf numFmtId="190" fontId="2" fillId="0" borderId="2" xfId="0" applyNumberFormat="1" applyFont="1" applyBorder="1" applyAlignment="1">
      <alignment/>
    </xf>
    <xf numFmtId="14" fontId="2" fillId="0" borderId="2" xfId="0" applyNumberFormat="1" applyFont="1" applyBorder="1" applyAlignment="1">
      <alignment/>
    </xf>
    <xf numFmtId="0" fontId="2" fillId="0" borderId="9" xfId="0" applyFont="1" applyBorder="1" applyAlignment="1">
      <alignment horizontal="center"/>
    </xf>
    <xf numFmtId="1" fontId="2" fillId="0" borderId="10" xfId="0" applyNumberFormat="1" applyFont="1" applyBorder="1" applyAlignment="1">
      <alignment horizontal="center"/>
    </xf>
    <xf numFmtId="1" fontId="2" fillId="0" borderId="4" xfId="0" applyNumberFormat="1" applyFont="1" applyBorder="1" applyAlignment="1">
      <alignment horizontal="center"/>
    </xf>
    <xf numFmtId="14" fontId="2" fillId="0" borderId="4" xfId="0" applyNumberFormat="1" applyFont="1" applyBorder="1" applyAlignment="1">
      <alignment/>
    </xf>
    <xf numFmtId="0" fontId="2" fillId="0" borderId="11" xfId="0" applyFont="1" applyBorder="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vertical="top"/>
    </xf>
    <xf numFmtId="0" fontId="10" fillId="0" borderId="0" xfId="0" applyFont="1" applyAlignment="1">
      <alignment/>
    </xf>
    <xf numFmtId="0" fontId="2" fillId="0" borderId="0" xfId="0" applyFont="1" applyAlignment="1">
      <alignment vertical="top"/>
    </xf>
    <xf numFmtId="0" fontId="2" fillId="0" borderId="0" xfId="0" applyFont="1" applyAlignment="1">
      <alignment vertical="top" wrapText="1"/>
    </xf>
    <xf numFmtId="0" fontId="0" fillId="0" borderId="0" xfId="0" applyFill="1" applyAlignment="1">
      <alignment/>
    </xf>
    <xf numFmtId="0" fontId="9" fillId="0" borderId="0" xfId="0" applyFont="1" applyAlignment="1">
      <alignment/>
    </xf>
    <xf numFmtId="0" fontId="9" fillId="0" borderId="0" xfId="0" applyFont="1" applyFill="1" applyAlignment="1">
      <alignment/>
    </xf>
    <xf numFmtId="0" fontId="5" fillId="0" borderId="0" xfId="0" applyFont="1" applyBorder="1" applyAlignment="1">
      <alignment wrapText="1"/>
    </xf>
    <xf numFmtId="0" fontId="3" fillId="0" borderId="0" xfId="0" applyFont="1" applyBorder="1" applyAlignment="1">
      <alignment/>
    </xf>
    <xf numFmtId="0" fontId="0" fillId="3" borderId="0" xfId="0" applyFill="1" applyAlignment="1">
      <alignment vertical="top" wrapText="1"/>
    </xf>
    <xf numFmtId="0" fontId="0" fillId="3" borderId="0" xfId="0" applyFill="1" applyAlignment="1">
      <alignment/>
    </xf>
    <xf numFmtId="0" fontId="0" fillId="3" borderId="0" xfId="0" applyFont="1" applyFill="1" applyAlignment="1">
      <alignment/>
    </xf>
    <xf numFmtId="0" fontId="0" fillId="3" borderId="12" xfId="0" applyFont="1" applyFill="1" applyBorder="1" applyAlignment="1">
      <alignment horizontal="center" wrapText="1"/>
    </xf>
    <xf numFmtId="0" fontId="0" fillId="3" borderId="13" xfId="0" applyFill="1" applyBorder="1" applyAlignment="1">
      <alignment horizontal="center" wrapText="1"/>
    </xf>
    <xf numFmtId="0" fontId="0" fillId="3" borderId="14" xfId="0" applyFill="1" applyBorder="1" applyAlignment="1">
      <alignment horizontal="center" wrapText="1"/>
    </xf>
    <xf numFmtId="0" fontId="0" fillId="3" borderId="15" xfId="0" applyFont="1" applyFill="1" applyBorder="1" applyAlignment="1">
      <alignment horizontal="center" wrapText="1"/>
    </xf>
    <xf numFmtId="0" fontId="0" fillId="3" borderId="16" xfId="0" applyFill="1" applyBorder="1" applyAlignment="1">
      <alignment horizontal="center" wrapText="1"/>
    </xf>
    <xf numFmtId="0" fontId="0" fillId="3" borderId="17" xfId="0" applyFill="1" applyBorder="1" applyAlignment="1">
      <alignment horizontal="center" wrapText="1"/>
    </xf>
    <xf numFmtId="0" fontId="0" fillId="3" borderId="18" xfId="0" applyFont="1" applyFill="1" applyBorder="1" applyAlignment="1">
      <alignment horizontal="center" wrapText="1"/>
    </xf>
    <xf numFmtId="0" fontId="2" fillId="3" borderId="10" xfId="0" applyFont="1" applyFill="1" applyBorder="1" applyAlignment="1">
      <alignment wrapText="1"/>
    </xf>
    <xf numFmtId="0" fontId="2" fillId="3" borderId="2" xfId="0" applyFont="1" applyFill="1" applyBorder="1" applyAlignment="1">
      <alignment vertical="top" wrapText="1"/>
    </xf>
    <xf numFmtId="0" fontId="2" fillId="3" borderId="19" xfId="0" applyFont="1" applyFill="1" applyBorder="1" applyAlignment="1">
      <alignment vertical="top" wrapText="1"/>
    </xf>
    <xf numFmtId="0" fontId="2" fillId="3" borderId="10" xfId="0" applyFont="1" applyFill="1" applyBorder="1" applyAlignment="1">
      <alignment/>
    </xf>
    <xf numFmtId="0" fontId="2" fillId="3" borderId="2" xfId="0" applyFont="1" applyFill="1" applyBorder="1" applyAlignment="1">
      <alignment/>
    </xf>
    <xf numFmtId="0" fontId="2" fillId="3" borderId="19" xfId="0" applyFont="1" applyFill="1" applyBorder="1" applyAlignment="1">
      <alignment/>
    </xf>
    <xf numFmtId="0" fontId="2" fillId="3" borderId="9" xfId="0" applyFont="1" applyFill="1" applyBorder="1" applyAlignment="1">
      <alignment/>
    </xf>
    <xf numFmtId="0" fontId="2" fillId="3" borderId="10" xfId="0" applyFont="1" applyFill="1" applyBorder="1" applyAlignment="1">
      <alignment horizontal="center" wrapText="1"/>
    </xf>
    <xf numFmtId="0" fontId="5" fillId="3" borderId="2" xfId="0" applyFont="1" applyFill="1" applyBorder="1" applyAlignment="1">
      <alignment horizontal="center" vertical="top" wrapText="1"/>
    </xf>
    <xf numFmtId="0" fontId="5" fillId="3" borderId="19" xfId="0" applyFont="1" applyFill="1" applyBorder="1" applyAlignment="1">
      <alignment horizontal="center" vertical="top" wrapText="1"/>
    </xf>
    <xf numFmtId="0" fontId="0" fillId="3" borderId="0" xfId="0" applyFill="1" applyAlignment="1">
      <alignment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3" borderId="0" xfId="0" applyFont="1" applyFill="1" applyAlignment="1">
      <alignment/>
    </xf>
    <xf numFmtId="0" fontId="3" fillId="0" borderId="0" xfId="0" applyFont="1" applyAlignment="1">
      <alignment/>
    </xf>
    <xf numFmtId="0" fontId="0" fillId="3" borderId="0" xfId="0" applyFill="1" applyAlignment="1">
      <alignment horizontal="center"/>
    </xf>
    <xf numFmtId="0" fontId="5" fillId="3" borderId="1" xfId="0" applyFont="1" applyFill="1" applyBorder="1" applyAlignment="1">
      <alignment horizontal="center"/>
    </xf>
    <xf numFmtId="0" fontId="5" fillId="3" borderId="1" xfId="0" applyFont="1" applyFill="1" applyBorder="1" applyAlignment="1">
      <alignment horizontal="left"/>
    </xf>
    <xf numFmtId="0" fontId="5" fillId="3" borderId="0" xfId="0" applyFont="1" applyFill="1" applyBorder="1" applyAlignment="1">
      <alignment horizontal="right"/>
    </xf>
    <xf numFmtId="0" fontId="2" fillId="3" borderId="0" xfId="0" applyFont="1" applyFill="1" applyAlignment="1">
      <alignment horizontal="center"/>
    </xf>
    <xf numFmtId="0" fontId="2" fillId="3" borderId="0" xfId="0" applyFont="1" applyFill="1" applyAlignment="1">
      <alignment/>
    </xf>
    <xf numFmtId="0" fontId="2" fillId="3" borderId="0" xfId="0" applyFont="1" applyFill="1" applyAlignment="1">
      <alignment vertical="top"/>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0" fillId="3" borderId="3" xfId="0" applyFont="1" applyFill="1" applyBorder="1" applyAlignment="1">
      <alignment horizontal="center"/>
    </xf>
    <xf numFmtId="0" fontId="2" fillId="3" borderId="0" xfId="0" applyFont="1" applyFill="1" applyBorder="1" applyAlignment="1">
      <alignment horizontal="center"/>
    </xf>
    <xf numFmtId="0" fontId="2" fillId="3" borderId="0" xfId="0" applyFont="1" applyFill="1" applyBorder="1" applyAlignment="1">
      <alignment horizontal="center" vertical="top"/>
    </xf>
    <xf numFmtId="0" fontId="0" fillId="3" borderId="20" xfId="0" applyFont="1" applyFill="1" applyBorder="1" applyAlignment="1">
      <alignment horizontal="center" wrapText="1"/>
    </xf>
    <xf numFmtId="0" fontId="0" fillId="3" borderId="21" xfId="0" applyFill="1" applyBorder="1" applyAlignment="1">
      <alignment horizontal="center" wrapText="1"/>
    </xf>
    <xf numFmtId="0" fontId="0" fillId="3" borderId="22" xfId="0" applyFill="1" applyBorder="1" applyAlignment="1">
      <alignment horizontal="center" wrapText="1"/>
    </xf>
    <xf numFmtId="0" fontId="0" fillId="3" borderId="23" xfId="0" applyFont="1" applyFill="1" applyBorder="1" applyAlignment="1">
      <alignment horizontal="center" wrapText="1"/>
    </xf>
    <xf numFmtId="0" fontId="0" fillId="3" borderId="9" xfId="0" applyFont="1" applyFill="1" applyBorder="1" applyAlignment="1">
      <alignment horizontal="center"/>
    </xf>
    <xf numFmtId="0" fontId="2" fillId="3" borderId="2" xfId="0" applyFont="1" applyFill="1" applyBorder="1" applyAlignment="1">
      <alignment horizontal="center"/>
    </xf>
    <xf numFmtId="14" fontId="2" fillId="3" borderId="2" xfId="0" applyNumberFormat="1" applyFont="1" applyFill="1" applyBorder="1" applyAlignment="1">
      <alignment horizontal="center"/>
    </xf>
    <xf numFmtId="0" fontId="12" fillId="3" borderId="2" xfId="0" applyFont="1" applyFill="1" applyBorder="1" applyAlignment="1">
      <alignment horizontal="center"/>
    </xf>
    <xf numFmtId="0" fontId="2" fillId="3" borderId="2" xfId="0" applyFont="1" applyFill="1" applyBorder="1" applyAlignment="1">
      <alignment horizontal="center"/>
    </xf>
    <xf numFmtId="0" fontId="2" fillId="3" borderId="19" xfId="0" applyFont="1" applyFill="1" applyBorder="1" applyAlignment="1">
      <alignment horizontal="left" vertical="top" wrapText="1"/>
    </xf>
    <xf numFmtId="14" fontId="2" fillId="3" borderId="2" xfId="0" applyNumberFormat="1" applyFont="1" applyFill="1" applyBorder="1" applyAlignment="1">
      <alignment horizontal="center"/>
    </xf>
    <xf numFmtId="0" fontId="12" fillId="3" borderId="2" xfId="0" applyFont="1" applyFill="1" applyBorder="1" applyAlignment="1">
      <alignment horizontal="center"/>
    </xf>
    <xf numFmtId="14" fontId="2" fillId="3" borderId="2" xfId="0" applyNumberFormat="1" applyFont="1" applyFill="1" applyBorder="1" applyAlignment="1">
      <alignment/>
    </xf>
    <xf numFmtId="0" fontId="2" fillId="3" borderId="7" xfId="0" applyFont="1" applyFill="1" applyBorder="1" applyAlignment="1">
      <alignment vertical="top" wrapText="1"/>
    </xf>
    <xf numFmtId="0" fontId="3" fillId="3" borderId="0" xfId="0" applyFont="1" applyFill="1" applyAlignment="1">
      <alignment/>
    </xf>
    <xf numFmtId="0" fontId="3" fillId="3" borderId="0" xfId="0" applyFont="1" applyFill="1" applyAlignment="1">
      <alignment vertical="top"/>
    </xf>
    <xf numFmtId="0" fontId="3" fillId="3" borderId="0" xfId="0" applyFont="1" applyFill="1" applyAlignment="1">
      <alignment vertical="top" wrapText="1"/>
    </xf>
    <xf numFmtId="0" fontId="2" fillId="3" borderId="24" xfId="0" applyFont="1" applyFill="1" applyBorder="1" applyAlignment="1">
      <alignment horizontal="center" wrapText="1"/>
    </xf>
    <xf numFmtId="0" fontId="2" fillId="3" borderId="25" xfId="0" applyFont="1" applyFill="1" applyBorder="1" applyAlignment="1">
      <alignment horizontal="center" wrapText="1"/>
    </xf>
    <xf numFmtId="0" fontId="2" fillId="3" borderId="26" xfId="0" applyFont="1" applyFill="1" applyBorder="1" applyAlignment="1">
      <alignment horizontal="center" wrapText="1"/>
    </xf>
    <xf numFmtId="0" fontId="2" fillId="3" borderId="2" xfId="0" applyFont="1" applyFill="1" applyBorder="1" applyAlignment="1">
      <alignment horizontal="center" wrapText="1"/>
    </xf>
    <xf numFmtId="0" fontId="2" fillId="3" borderId="19" xfId="0" applyFont="1" applyFill="1" applyBorder="1" applyAlignment="1">
      <alignment horizontal="center" wrapText="1"/>
    </xf>
    <xf numFmtId="0" fontId="2" fillId="3" borderId="27" xfId="0" applyFont="1" applyFill="1" applyBorder="1" applyAlignment="1">
      <alignment horizontal="center" wrapText="1"/>
    </xf>
    <xf numFmtId="0" fontId="2" fillId="3" borderId="9" xfId="0" applyFont="1" applyFill="1" applyBorder="1" applyAlignment="1">
      <alignment horizontal="center" wrapText="1"/>
    </xf>
    <xf numFmtId="0" fontId="0" fillId="3" borderId="0" xfId="0" applyFill="1" applyBorder="1" applyAlignment="1">
      <alignment/>
    </xf>
    <xf numFmtId="0" fontId="0" fillId="3" borderId="28" xfId="0" applyFill="1" applyBorder="1" applyAlignment="1">
      <alignment horizontal="center" wrapText="1"/>
    </xf>
    <xf numFmtId="0" fontId="2" fillId="3" borderId="10" xfId="0" applyFont="1" applyFill="1" applyBorder="1" applyAlignment="1">
      <alignment horizontal="right"/>
    </xf>
    <xf numFmtId="0" fontId="2" fillId="3" borderId="2" xfId="0" applyFont="1" applyFill="1" applyBorder="1" applyAlignment="1">
      <alignment horizontal="right"/>
    </xf>
    <xf numFmtId="0" fontId="2" fillId="3" borderId="19" xfId="0" applyFont="1" applyFill="1" applyBorder="1" applyAlignment="1">
      <alignment horizontal="right"/>
    </xf>
    <xf numFmtId="0" fontId="2" fillId="3" borderId="7" xfId="0" applyFont="1" applyFill="1" applyBorder="1" applyAlignment="1">
      <alignment horizontal="right"/>
    </xf>
    <xf numFmtId="0" fontId="2" fillId="3" borderId="9" xfId="0" applyFont="1" applyFill="1" applyBorder="1" applyAlignment="1">
      <alignment horizontal="right"/>
    </xf>
    <xf numFmtId="0" fontId="2" fillId="3" borderId="2" xfId="0" applyFont="1" applyFill="1" applyBorder="1" applyAlignment="1">
      <alignment horizontal="center" vertical="top" wrapText="1"/>
    </xf>
    <xf numFmtId="0" fontId="2" fillId="3" borderId="19" xfId="0" applyFont="1" applyFill="1" applyBorder="1" applyAlignment="1">
      <alignment horizontal="center" vertical="top" wrapText="1"/>
    </xf>
    <xf numFmtId="0" fontId="2" fillId="3" borderId="10" xfId="0" applyFont="1" applyFill="1" applyBorder="1" applyAlignment="1">
      <alignment horizontal="center"/>
    </xf>
    <xf numFmtId="0" fontId="2" fillId="3" borderId="19" xfId="0" applyFont="1" applyFill="1" applyBorder="1" applyAlignment="1">
      <alignment horizontal="center"/>
    </xf>
    <xf numFmtId="0" fontId="2" fillId="3" borderId="9" xfId="0" applyFont="1" applyFill="1" applyBorder="1" applyAlignment="1">
      <alignment horizontal="center"/>
    </xf>
    <xf numFmtId="0" fontId="0" fillId="3" borderId="10" xfId="0" applyFont="1" applyFill="1" applyBorder="1" applyAlignment="1">
      <alignment horizontal="center"/>
    </xf>
    <xf numFmtId="0" fontId="10" fillId="3" borderId="2" xfId="0" applyFont="1" applyFill="1" applyBorder="1" applyAlignment="1">
      <alignment horizontal="center"/>
    </xf>
    <xf numFmtId="0" fontId="1" fillId="3" borderId="1" xfId="0" applyFont="1" applyFill="1" applyBorder="1" applyAlignment="1">
      <alignment horizontal="center"/>
    </xf>
    <xf numFmtId="0" fontId="1" fillId="3" borderId="1" xfId="0" applyFont="1" applyFill="1" applyBorder="1" applyAlignment="1">
      <alignment horizontal="left"/>
    </xf>
    <xf numFmtId="0" fontId="1" fillId="3" borderId="0" xfId="0" applyFont="1" applyFill="1" applyBorder="1" applyAlignment="1">
      <alignment horizontal="right"/>
    </xf>
    <xf numFmtId="0" fontId="2" fillId="3" borderId="3" xfId="0" applyFont="1" applyFill="1" applyBorder="1" applyAlignment="1">
      <alignment horizontal="center"/>
    </xf>
    <xf numFmtId="0" fontId="2" fillId="3" borderId="0" xfId="0" applyFont="1" applyFill="1" applyBorder="1" applyAlignment="1">
      <alignment horizontal="center" vertical="top"/>
    </xf>
    <xf numFmtId="0" fontId="0" fillId="3" borderId="29" xfId="0" applyFill="1" applyBorder="1" applyAlignment="1">
      <alignment horizontal="center" wrapText="1"/>
    </xf>
    <xf numFmtId="1" fontId="2" fillId="3" borderId="10" xfId="0" applyNumberFormat="1" applyFont="1" applyFill="1" applyBorder="1" applyAlignment="1">
      <alignment horizontal="center"/>
    </xf>
    <xf numFmtId="1" fontId="2" fillId="3" borderId="2" xfId="0" applyNumberFormat="1" applyFont="1" applyFill="1" applyBorder="1" applyAlignment="1">
      <alignment horizontal="center"/>
    </xf>
    <xf numFmtId="0" fontId="2" fillId="3" borderId="9" xfId="0" applyFont="1" applyFill="1" applyBorder="1" applyAlignment="1">
      <alignment horizontal="center"/>
    </xf>
    <xf numFmtId="0" fontId="2" fillId="3" borderId="7" xfId="0" applyFont="1" applyFill="1" applyBorder="1" applyAlignment="1">
      <alignment wrapText="1"/>
    </xf>
    <xf numFmtId="1" fontId="2" fillId="3" borderId="10" xfId="0" applyNumberFormat="1" applyFont="1" applyFill="1" applyBorder="1" applyAlignment="1">
      <alignment horizontal="center"/>
    </xf>
    <xf numFmtId="0" fontId="0" fillId="3" borderId="0" xfId="0" applyFill="1" applyAlignment="1">
      <alignment vertical="top"/>
    </xf>
    <xf numFmtId="0" fontId="2" fillId="3" borderId="7" xfId="0" applyFont="1" applyFill="1" applyBorder="1" applyAlignment="1">
      <alignment/>
    </xf>
    <xf numFmtId="0" fontId="2" fillId="3" borderId="0" xfId="0" applyFont="1" applyFill="1" applyBorder="1" applyAlignment="1">
      <alignment horizontal="center"/>
    </xf>
    <xf numFmtId="0" fontId="5" fillId="3" borderId="2" xfId="0" applyFont="1" applyFill="1" applyBorder="1" applyAlignment="1">
      <alignment vertical="top"/>
    </xf>
    <xf numFmtId="0" fontId="5" fillId="0" borderId="2" xfId="0" applyFont="1" applyBorder="1" applyAlignment="1">
      <alignment vertical="top"/>
    </xf>
    <xf numFmtId="0" fontId="0" fillId="3" borderId="30" xfId="0" applyFill="1" applyBorder="1" applyAlignment="1">
      <alignment/>
    </xf>
    <xf numFmtId="0" fontId="0" fillId="3" borderId="31" xfId="0" applyFont="1" applyFill="1" applyBorder="1" applyAlignment="1">
      <alignment wrapText="1"/>
    </xf>
    <xf numFmtId="0" fontId="0" fillId="3" borderId="4" xfId="0" applyFont="1" applyFill="1" applyBorder="1" applyAlignment="1">
      <alignment vertical="top" wrapText="1"/>
    </xf>
    <xf numFmtId="0" fontId="0" fillId="3" borderId="32" xfId="0" applyFont="1" applyFill="1" applyBorder="1" applyAlignment="1">
      <alignment vertical="top" wrapText="1"/>
    </xf>
    <xf numFmtId="0" fontId="0" fillId="3" borderId="31" xfId="0" applyFill="1" applyBorder="1" applyAlignment="1">
      <alignment/>
    </xf>
    <xf numFmtId="0" fontId="0" fillId="3" borderId="4" xfId="0" applyFill="1" applyBorder="1" applyAlignment="1">
      <alignment/>
    </xf>
    <xf numFmtId="0" fontId="0" fillId="3" borderId="32" xfId="0" applyFill="1" applyBorder="1" applyAlignment="1">
      <alignment/>
    </xf>
    <xf numFmtId="0" fontId="0" fillId="3" borderId="8" xfId="0" applyFill="1" applyBorder="1" applyAlignment="1">
      <alignment/>
    </xf>
    <xf numFmtId="0" fontId="0" fillId="3" borderId="33" xfId="0" applyFill="1" applyBorder="1" applyAlignment="1">
      <alignment/>
    </xf>
    <xf numFmtId="0" fontId="0" fillId="3" borderId="34" xfId="0" applyFill="1" applyBorder="1" applyAlignment="1">
      <alignment/>
    </xf>
    <xf numFmtId="0" fontId="0" fillId="3" borderId="11" xfId="0" applyFill="1" applyBorder="1" applyAlignment="1">
      <alignment/>
    </xf>
    <xf numFmtId="0" fontId="0" fillId="3" borderId="20" xfId="0" applyFill="1" applyBorder="1" applyAlignment="1">
      <alignment horizontal="center" wrapText="1"/>
    </xf>
    <xf numFmtId="0" fontId="2" fillId="3" borderId="2" xfId="0" applyFont="1" applyFill="1" applyBorder="1" applyAlignment="1">
      <alignment horizontal="right"/>
    </xf>
    <xf numFmtId="0" fontId="2" fillId="3" borderId="19" xfId="0" applyFont="1" applyFill="1" applyBorder="1" applyAlignment="1">
      <alignment vertical="top" wrapText="1"/>
    </xf>
    <xf numFmtId="0" fontId="0" fillId="3" borderId="10" xfId="0" applyFill="1" applyBorder="1" applyAlignment="1">
      <alignment/>
    </xf>
    <xf numFmtId="0" fontId="0" fillId="3" borderId="2" xfId="0" applyFill="1" applyBorder="1" applyAlignment="1">
      <alignment/>
    </xf>
    <xf numFmtId="0" fontId="0" fillId="3" borderId="19" xfId="0" applyFill="1" applyBorder="1" applyAlignment="1">
      <alignment/>
    </xf>
    <xf numFmtId="0" fontId="9" fillId="3" borderId="2" xfId="0" applyFont="1" applyFill="1" applyBorder="1" applyAlignment="1">
      <alignment/>
    </xf>
    <xf numFmtId="0" fontId="0" fillId="3" borderId="9" xfId="0" applyFill="1" applyBorder="1" applyAlignment="1">
      <alignment/>
    </xf>
    <xf numFmtId="1" fontId="2" fillId="3" borderId="2" xfId="0" applyNumberFormat="1" applyFont="1" applyFill="1" applyBorder="1" applyAlignment="1">
      <alignment horizontal="right"/>
    </xf>
    <xf numFmtId="0" fontId="0" fillId="3" borderId="10" xfId="0" applyFont="1" applyFill="1" applyBorder="1" applyAlignment="1">
      <alignment wrapText="1"/>
    </xf>
    <xf numFmtId="0" fontId="0" fillId="3" borderId="2" xfId="0" applyFont="1" applyFill="1" applyBorder="1" applyAlignment="1">
      <alignment vertical="top" wrapText="1"/>
    </xf>
    <xf numFmtId="0" fontId="0" fillId="3" borderId="19" xfId="0" applyFont="1" applyFill="1" applyBorder="1" applyAlignment="1">
      <alignment vertical="top" wrapText="1"/>
    </xf>
    <xf numFmtId="0" fontId="2" fillId="3" borderId="2" xfId="0" applyFont="1" applyFill="1" applyBorder="1" applyAlignment="1">
      <alignment wrapText="1"/>
    </xf>
    <xf numFmtId="0" fontId="0" fillId="3" borderId="35" xfId="0" applyFill="1" applyBorder="1" applyAlignment="1">
      <alignment horizontal="center" wrapText="1"/>
    </xf>
    <xf numFmtId="0" fontId="0" fillId="3" borderId="7" xfId="0" applyFill="1" applyBorder="1" applyAlignment="1">
      <alignment/>
    </xf>
    <xf numFmtId="0" fontId="0" fillId="3" borderId="36" xfId="0" applyFill="1" applyBorder="1" applyAlignment="1">
      <alignment/>
    </xf>
    <xf numFmtId="0" fontId="0" fillId="3" borderId="37" xfId="0" applyFill="1" applyBorder="1" applyAlignment="1">
      <alignment/>
    </xf>
    <xf numFmtId="0" fontId="9" fillId="3" borderId="36" xfId="0" applyFont="1" applyFill="1" applyBorder="1" applyAlignment="1">
      <alignment/>
    </xf>
    <xf numFmtId="0" fontId="0" fillId="3" borderId="38" xfId="0" applyFill="1" applyBorder="1" applyAlignment="1">
      <alignment/>
    </xf>
    <xf numFmtId="0" fontId="0" fillId="3" borderId="2" xfId="0" applyFont="1" applyFill="1" applyBorder="1" applyAlignment="1">
      <alignment horizontal="center" wrapText="1"/>
    </xf>
    <xf numFmtId="0" fontId="0" fillId="3" borderId="2" xfId="0" applyFill="1" applyBorder="1" applyAlignment="1">
      <alignment horizontal="center" wrapText="1"/>
    </xf>
    <xf numFmtId="0" fontId="0" fillId="3" borderId="39" xfId="0" applyFill="1" applyBorder="1" applyAlignment="1">
      <alignment horizontal="center" wrapText="1"/>
    </xf>
    <xf numFmtId="0" fontId="0" fillId="3" borderId="35" xfId="0" applyFont="1" applyFill="1" applyBorder="1" applyAlignment="1">
      <alignment horizontal="center" wrapText="1"/>
    </xf>
    <xf numFmtId="0" fontId="2" fillId="3" borderId="0" xfId="0" applyFont="1" applyFill="1" applyAlignment="1">
      <alignment vertical="top" wrapText="1"/>
    </xf>
    <xf numFmtId="0" fontId="0" fillId="3" borderId="5"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0" xfId="0" applyFont="1" applyFill="1" applyBorder="1" applyAlignment="1">
      <alignment horizontal="center" vertical="top" wrapText="1"/>
    </xf>
    <xf numFmtId="0" fontId="0" fillId="3" borderId="40" xfId="0" applyFont="1" applyFill="1" applyBorder="1" applyAlignment="1">
      <alignment horizontal="center" wrapText="1"/>
    </xf>
    <xf numFmtId="0" fontId="0" fillId="3" borderId="23" xfId="0" applyFill="1" applyBorder="1" applyAlignment="1">
      <alignment horizontal="center" wrapText="1"/>
    </xf>
    <xf numFmtId="0" fontId="2" fillId="3" borderId="7" xfId="0" applyFont="1" applyFill="1" applyBorder="1" applyAlignment="1">
      <alignment/>
    </xf>
    <xf numFmtId="0" fontId="2" fillId="3" borderId="2" xfId="0" applyFont="1" applyFill="1" applyBorder="1" applyAlignment="1">
      <alignment horizontal="center"/>
    </xf>
    <xf numFmtId="14" fontId="2" fillId="3" borderId="2" xfId="0" applyNumberFormat="1" applyFont="1" applyFill="1" applyBorder="1" applyAlignment="1">
      <alignment/>
    </xf>
    <xf numFmtId="0" fontId="12" fillId="3" borderId="2" xfId="0" applyFont="1" applyFill="1" applyBorder="1" applyAlignment="1">
      <alignment horizontal="center"/>
    </xf>
    <xf numFmtId="0" fontId="2" fillId="3" borderId="2" xfId="0" applyFont="1" applyFill="1" applyBorder="1" applyAlignment="1">
      <alignment/>
    </xf>
    <xf numFmtId="0" fontId="2" fillId="3" borderId="19" xfId="0" applyFont="1" applyFill="1" applyBorder="1" applyAlignment="1">
      <alignment wrapText="1"/>
    </xf>
    <xf numFmtId="0" fontId="8" fillId="3" borderId="19" xfId="0" applyFont="1" applyFill="1" applyBorder="1" applyAlignment="1">
      <alignment wrapText="1"/>
    </xf>
    <xf numFmtId="0" fontId="2" fillId="3" borderId="19" xfId="0" applyFont="1" applyFill="1" applyBorder="1" applyAlignment="1">
      <alignment wrapText="1"/>
    </xf>
    <xf numFmtId="0" fontId="10" fillId="3" borderId="2" xfId="0" applyFont="1" applyFill="1" applyBorder="1" applyAlignment="1">
      <alignment/>
    </xf>
    <xf numFmtId="0" fontId="0" fillId="3" borderId="9" xfId="0" applyFont="1" applyFill="1" applyBorder="1" applyAlignment="1">
      <alignment wrapText="1"/>
    </xf>
    <xf numFmtId="0" fontId="2" fillId="3" borderId="38" xfId="0" applyFont="1" applyFill="1" applyBorder="1" applyAlignment="1">
      <alignment wrapText="1"/>
    </xf>
    <xf numFmtId="14" fontId="2" fillId="3" borderId="2" xfId="0" applyNumberFormat="1" applyFont="1" applyFill="1" applyBorder="1" applyAlignment="1">
      <alignment horizontal="center"/>
    </xf>
    <xf numFmtId="0" fontId="2" fillId="3" borderId="41" xfId="0" applyFont="1" applyFill="1" applyBorder="1" applyAlignment="1">
      <alignment horizontal="center"/>
    </xf>
    <xf numFmtId="14" fontId="2" fillId="3" borderId="41" xfId="0" applyNumberFormat="1" applyFont="1" applyFill="1" applyBorder="1" applyAlignment="1">
      <alignment horizontal="center"/>
    </xf>
    <xf numFmtId="0" fontId="12" fillId="3" borderId="41" xfId="0" applyFont="1" applyFill="1" applyBorder="1" applyAlignment="1">
      <alignment horizontal="center"/>
    </xf>
    <xf numFmtId="0" fontId="2" fillId="3" borderId="42" xfId="0" applyFont="1" applyFill="1" applyBorder="1" applyAlignment="1">
      <alignment horizontal="center"/>
    </xf>
    <xf numFmtId="0" fontId="0" fillId="3" borderId="42" xfId="0" applyFill="1" applyBorder="1" applyAlignment="1">
      <alignment/>
    </xf>
    <xf numFmtId="0" fontId="0" fillId="3" borderId="41" xfId="0" applyFill="1" applyBorder="1" applyAlignment="1">
      <alignment/>
    </xf>
    <xf numFmtId="0" fontId="0" fillId="3" borderId="43" xfId="0" applyFill="1" applyBorder="1" applyAlignment="1">
      <alignment/>
    </xf>
    <xf numFmtId="0" fontId="10" fillId="3" borderId="41" xfId="0" applyFont="1" applyFill="1" applyBorder="1" applyAlignment="1">
      <alignment/>
    </xf>
    <xf numFmtId="0" fontId="0" fillId="3" borderId="44" xfId="0" applyFill="1" applyBorder="1" applyAlignment="1">
      <alignment/>
    </xf>
    <xf numFmtId="0" fontId="2" fillId="3" borderId="2" xfId="0" applyFont="1" applyFill="1" applyBorder="1" applyAlignment="1">
      <alignment horizontal="center"/>
    </xf>
    <xf numFmtId="14" fontId="2" fillId="3" borderId="2" xfId="0" applyNumberFormat="1" applyFont="1" applyFill="1" applyBorder="1" applyAlignment="1">
      <alignment horizontal="center"/>
    </xf>
    <xf numFmtId="0" fontId="12" fillId="3" borderId="2" xfId="0" applyFont="1" applyFill="1" applyBorder="1" applyAlignment="1">
      <alignment horizontal="center"/>
    </xf>
    <xf numFmtId="0" fontId="2" fillId="3" borderId="7" xfId="0" applyFont="1" applyFill="1" applyBorder="1" applyAlignment="1">
      <alignment wrapText="1"/>
    </xf>
    <xf numFmtId="0" fontId="2" fillId="3" borderId="10" xfId="0" applyFont="1" applyFill="1" applyBorder="1" applyAlignment="1">
      <alignment/>
    </xf>
    <xf numFmtId="0" fontId="2" fillId="3" borderId="2" xfId="0" applyFont="1" applyFill="1" applyBorder="1" applyAlignment="1">
      <alignment/>
    </xf>
    <xf numFmtId="0" fontId="2" fillId="3" borderId="19" xfId="0" applyFont="1" applyFill="1" applyBorder="1" applyAlignment="1">
      <alignment/>
    </xf>
    <xf numFmtId="0" fontId="2" fillId="3" borderId="9" xfId="0" applyFont="1" applyFill="1" applyBorder="1" applyAlignment="1">
      <alignment/>
    </xf>
    <xf numFmtId="0" fontId="13" fillId="3" borderId="2" xfId="0" applyFont="1" applyFill="1" applyBorder="1" applyAlignment="1">
      <alignment/>
    </xf>
    <xf numFmtId="0" fontId="0" fillId="3" borderId="0" xfId="0" applyFill="1" applyAlignment="1">
      <alignment horizontal="right"/>
    </xf>
    <xf numFmtId="0" fontId="5" fillId="3" borderId="2" xfId="0" applyFont="1" applyFill="1" applyBorder="1" applyAlignment="1">
      <alignment vertical="top" wrapText="1"/>
    </xf>
    <xf numFmtId="0" fontId="0" fillId="3" borderId="45" xfId="0" applyFill="1" applyBorder="1" applyAlignment="1">
      <alignment horizontal="center" wrapText="1"/>
    </xf>
    <xf numFmtId="0" fontId="0" fillId="3" borderId="46" xfId="0" applyFont="1" applyFill="1" applyBorder="1" applyAlignment="1">
      <alignment horizontal="center" wrapText="1"/>
    </xf>
    <xf numFmtId="0" fontId="2" fillId="3" borderId="9" xfId="0" applyFont="1" applyFill="1" applyBorder="1" applyAlignment="1">
      <alignment/>
    </xf>
    <xf numFmtId="0" fontId="2" fillId="3" borderId="19" xfId="0" applyFont="1" applyFill="1" applyBorder="1" applyAlignment="1">
      <alignment horizontal="left" vertical="top" wrapText="1"/>
    </xf>
    <xf numFmtId="0" fontId="0" fillId="3" borderId="27" xfId="0" applyFont="1" applyFill="1" applyBorder="1" applyAlignment="1">
      <alignment horizontal="right" wrapText="1"/>
    </xf>
    <xf numFmtId="0" fontId="0" fillId="3" borderId="25" xfId="0" applyFill="1" applyBorder="1" applyAlignment="1">
      <alignment horizontal="right" wrapText="1"/>
    </xf>
    <xf numFmtId="0" fontId="0" fillId="3" borderId="26" xfId="0" applyFill="1" applyBorder="1" applyAlignment="1">
      <alignment horizontal="right" wrapText="1"/>
    </xf>
    <xf numFmtId="0" fontId="0" fillId="3" borderId="24" xfId="0" applyFont="1" applyFill="1" applyBorder="1" applyAlignment="1">
      <alignment horizontal="right" wrapText="1"/>
    </xf>
    <xf numFmtId="0" fontId="0" fillId="3" borderId="30" xfId="0" applyFill="1" applyBorder="1" applyAlignment="1">
      <alignment horizontal="right" wrapText="1"/>
    </xf>
    <xf numFmtId="0" fontId="0" fillId="3" borderId="30" xfId="0" applyFont="1" applyFill="1" applyBorder="1" applyAlignment="1">
      <alignment horizontal="right" wrapText="1"/>
    </xf>
    <xf numFmtId="0" fontId="0" fillId="3" borderId="47" xfId="0" applyFill="1" applyBorder="1" applyAlignment="1">
      <alignment horizontal="right" wrapText="1"/>
    </xf>
    <xf numFmtId="0" fontId="0" fillId="3" borderId="12" xfId="0" applyFont="1" applyFill="1" applyBorder="1" applyAlignment="1">
      <alignment horizontal="right" wrapText="1"/>
    </xf>
    <xf numFmtId="0" fontId="0" fillId="3" borderId="13" xfId="0" applyFill="1" applyBorder="1" applyAlignment="1">
      <alignment horizontal="right" wrapText="1"/>
    </xf>
    <xf numFmtId="0" fontId="0" fillId="3" borderId="14" xfId="0" applyFill="1" applyBorder="1" applyAlignment="1">
      <alignment horizontal="right" wrapText="1"/>
    </xf>
    <xf numFmtId="0" fontId="0" fillId="3" borderId="3" xfId="0" applyFont="1" applyFill="1" applyBorder="1" applyAlignment="1">
      <alignment horizontal="right" wrapText="1"/>
    </xf>
    <xf numFmtId="0" fontId="0" fillId="3" borderId="18" xfId="0" applyFill="1" applyBorder="1" applyAlignment="1">
      <alignment horizontal="right" wrapText="1"/>
    </xf>
    <xf numFmtId="0" fontId="0" fillId="3" borderId="18" xfId="0" applyFont="1" applyFill="1" applyBorder="1" applyAlignment="1">
      <alignment horizontal="right" wrapText="1"/>
    </xf>
    <xf numFmtId="0" fontId="2" fillId="3" borderId="7" xfId="0" applyFont="1" applyFill="1" applyBorder="1" applyAlignment="1">
      <alignment/>
    </xf>
    <xf numFmtId="0" fontId="0" fillId="3" borderId="9" xfId="0" applyFill="1" applyBorder="1" applyAlignment="1">
      <alignment horizontal="right"/>
    </xf>
    <xf numFmtId="0" fontId="0" fillId="3" borderId="2" xfId="0" applyFill="1" applyBorder="1" applyAlignment="1">
      <alignment horizontal="right"/>
    </xf>
    <xf numFmtId="0" fontId="0" fillId="3" borderId="19" xfId="0" applyFill="1" applyBorder="1" applyAlignment="1">
      <alignment horizontal="right"/>
    </xf>
    <xf numFmtId="0" fontId="0" fillId="3" borderId="10" xfId="0" applyFill="1" applyBorder="1" applyAlignment="1">
      <alignment horizontal="right"/>
    </xf>
    <xf numFmtId="0" fontId="0" fillId="3" borderId="36" xfId="0" applyFill="1" applyBorder="1" applyAlignment="1">
      <alignment horizontal="right"/>
    </xf>
    <xf numFmtId="0" fontId="9" fillId="3" borderId="2" xfId="0" applyFont="1" applyFill="1" applyBorder="1" applyAlignment="1">
      <alignment horizontal="right"/>
    </xf>
    <xf numFmtId="0" fontId="0" fillId="3" borderId="48" xfId="0" applyFill="1" applyBorder="1" applyAlignment="1">
      <alignment horizontal="right"/>
    </xf>
    <xf numFmtId="0" fontId="10" fillId="3" borderId="0" xfId="0" applyFont="1" applyFill="1" applyAlignment="1">
      <alignment/>
    </xf>
    <xf numFmtId="0" fontId="0" fillId="3" borderId="24" xfId="0" applyFont="1" applyFill="1" applyBorder="1" applyAlignment="1">
      <alignment horizontal="center" wrapText="1"/>
    </xf>
    <xf numFmtId="0" fontId="0" fillId="3" borderId="25" xfId="0" applyFill="1" applyBorder="1" applyAlignment="1">
      <alignment horizontal="center" wrapText="1"/>
    </xf>
    <xf numFmtId="0" fontId="0" fillId="3" borderId="26" xfId="0" applyFill="1" applyBorder="1" applyAlignment="1">
      <alignment horizontal="center" wrapText="1"/>
    </xf>
    <xf numFmtId="0" fontId="0" fillId="3" borderId="3" xfId="0" applyFont="1" applyFill="1" applyBorder="1" applyAlignment="1">
      <alignment horizontal="center" wrapText="1"/>
    </xf>
    <xf numFmtId="0" fontId="0" fillId="3" borderId="41" xfId="0" applyFill="1" applyBorder="1" applyAlignment="1">
      <alignment horizontal="center" wrapText="1"/>
    </xf>
    <xf numFmtId="0" fontId="2" fillId="3" borderId="19" xfId="0" applyFont="1" applyFill="1" applyBorder="1" applyAlignment="1">
      <alignment wrapText="1"/>
    </xf>
    <xf numFmtId="0" fontId="0" fillId="3" borderId="48" xfId="0" applyFill="1" applyBorder="1" applyAlignment="1">
      <alignment/>
    </xf>
    <xf numFmtId="0" fontId="0" fillId="3" borderId="10" xfId="0" applyFont="1" applyFill="1" applyBorder="1" applyAlignment="1">
      <alignment horizontal="center" wrapText="1"/>
    </xf>
    <xf numFmtId="0" fontId="0" fillId="3" borderId="19" xfId="0" applyFill="1" applyBorder="1" applyAlignment="1">
      <alignment horizontal="center" wrapText="1"/>
    </xf>
    <xf numFmtId="0" fontId="11" fillId="3" borderId="5" xfId="0" applyFont="1" applyFill="1" applyBorder="1" applyAlignment="1">
      <alignment vertical="center" wrapText="1"/>
    </xf>
    <xf numFmtId="0" fontId="10" fillId="3" borderId="0" xfId="0" applyFont="1" applyFill="1" applyAlignment="1">
      <alignment wrapText="1"/>
    </xf>
    <xf numFmtId="0" fontId="12" fillId="3" borderId="0" xfId="0" applyFont="1" applyFill="1" applyAlignment="1">
      <alignment/>
    </xf>
    <xf numFmtId="0" fontId="2" fillId="3" borderId="0" xfId="0" applyFont="1" applyFill="1" applyBorder="1" applyAlignment="1">
      <alignment/>
    </xf>
    <xf numFmtId="0" fontId="2" fillId="3" borderId="0" xfId="0" applyFont="1" applyFill="1" applyBorder="1" applyAlignment="1">
      <alignment/>
    </xf>
    <xf numFmtId="14" fontId="2" fillId="3" borderId="0" xfId="0" applyNumberFormat="1" applyFont="1" applyFill="1" applyBorder="1" applyAlignment="1">
      <alignment/>
    </xf>
    <xf numFmtId="0" fontId="2" fillId="3" borderId="0" xfId="0" applyFont="1" applyFill="1" applyBorder="1" applyAlignment="1">
      <alignment/>
    </xf>
    <xf numFmtId="0" fontId="0" fillId="3" borderId="9" xfId="0" applyFont="1" applyFill="1" applyBorder="1" applyAlignment="1">
      <alignment horizontal="right" wrapText="1"/>
    </xf>
    <xf numFmtId="0" fontId="0" fillId="3" borderId="2" xfId="0" applyFont="1" applyFill="1" applyBorder="1" applyAlignment="1">
      <alignment horizontal="right" vertical="top" wrapText="1"/>
    </xf>
    <xf numFmtId="0" fontId="0" fillId="3" borderId="19" xfId="0" applyFont="1" applyFill="1" applyBorder="1" applyAlignment="1">
      <alignment horizontal="right" vertical="top" wrapText="1"/>
    </xf>
    <xf numFmtId="0" fontId="10" fillId="3" borderId="2" xfId="0" applyFont="1" applyFill="1" applyBorder="1" applyAlignment="1">
      <alignment horizontal="right"/>
    </xf>
    <xf numFmtId="0" fontId="0" fillId="3" borderId="13" xfId="0" applyFill="1" applyBorder="1" applyAlignment="1">
      <alignment horizontal="right"/>
    </xf>
    <xf numFmtId="0" fontId="5" fillId="3" borderId="0" xfId="0" applyFont="1" applyFill="1" applyAlignment="1">
      <alignment vertical="top"/>
    </xf>
    <xf numFmtId="0" fontId="0" fillId="3" borderId="0" xfId="0" applyFont="1" applyFill="1" applyBorder="1" applyAlignment="1">
      <alignment horizontal="center"/>
    </xf>
    <xf numFmtId="1" fontId="2" fillId="3" borderId="10" xfId="0" applyNumberFormat="1" applyFont="1" applyFill="1" applyBorder="1" applyAlignment="1">
      <alignment horizontal="center"/>
    </xf>
    <xf numFmtId="1" fontId="2" fillId="3" borderId="2" xfId="0" applyNumberFormat="1" applyFont="1" applyFill="1" applyBorder="1" applyAlignment="1">
      <alignment horizontal="center"/>
    </xf>
    <xf numFmtId="1" fontId="12" fillId="3" borderId="2" xfId="0" applyNumberFormat="1" applyFont="1" applyFill="1" applyBorder="1" applyAlignment="1">
      <alignment horizontal="center"/>
    </xf>
    <xf numFmtId="0" fontId="2" fillId="3" borderId="9" xfId="0" applyFont="1" applyFill="1" applyBorder="1" applyAlignment="1">
      <alignment horizontal="center"/>
    </xf>
    <xf numFmtId="0" fontId="2" fillId="3" borderId="7" xfId="0" applyFont="1" applyFill="1" applyBorder="1" applyAlignment="1">
      <alignment wrapText="1"/>
    </xf>
    <xf numFmtId="0" fontId="12" fillId="3" borderId="25" xfId="0" applyFont="1" applyFill="1" applyBorder="1" applyAlignment="1">
      <alignment horizontal="center" wrapText="1"/>
    </xf>
    <xf numFmtId="0" fontId="2" fillId="3" borderId="2" xfId="0" applyFont="1" applyFill="1" applyBorder="1" applyAlignment="1">
      <alignment wrapText="1"/>
    </xf>
    <xf numFmtId="0" fontId="12" fillId="3" borderId="2" xfId="0" applyFont="1" applyFill="1" applyBorder="1" applyAlignment="1">
      <alignment wrapText="1"/>
    </xf>
    <xf numFmtId="0" fontId="2" fillId="3" borderId="47" xfId="0" applyFont="1" applyFill="1" applyBorder="1" applyAlignment="1">
      <alignment horizontal="center" wrapText="1"/>
    </xf>
    <xf numFmtId="0" fontId="12" fillId="3" borderId="2" xfId="0" applyFont="1" applyFill="1" applyBorder="1" applyAlignment="1">
      <alignment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4" fillId="0" borderId="1" xfId="0" applyFont="1" applyBorder="1" applyAlignment="1">
      <alignment/>
    </xf>
    <xf numFmtId="0" fontId="4" fillId="0" borderId="52" xfId="0" applyFont="1" applyBorder="1" applyAlignment="1">
      <alignment/>
    </xf>
    <xf numFmtId="2" fontId="0" fillId="0" borderId="53" xfId="0" applyNumberFormat="1" applyFont="1" applyBorder="1" applyAlignment="1">
      <alignment/>
    </xf>
    <xf numFmtId="2" fontId="0" fillId="0" borderId="2" xfId="0" applyNumberFormat="1" applyFont="1" applyBorder="1" applyAlignment="1">
      <alignment/>
    </xf>
    <xf numFmtId="2" fontId="0" fillId="0" borderId="54" xfId="0" applyNumberFormat="1" applyFont="1" applyBorder="1" applyAlignment="1">
      <alignment/>
    </xf>
    <xf numFmtId="0" fontId="0" fillId="0" borderId="2" xfId="0" applyFont="1" applyBorder="1" applyAlignment="1">
      <alignment/>
    </xf>
    <xf numFmtId="0" fontId="0" fillId="0" borderId="7" xfId="0" applyFont="1" applyBorder="1" applyAlignment="1">
      <alignment/>
    </xf>
    <xf numFmtId="0" fontId="0" fillId="0" borderId="55" xfId="0" applyFont="1" applyBorder="1" applyAlignment="1">
      <alignment/>
    </xf>
    <xf numFmtId="0" fontId="0" fillId="0" borderId="56" xfId="0" applyFont="1" applyBorder="1" applyAlignment="1">
      <alignment/>
    </xf>
    <xf numFmtId="2" fontId="0" fillId="0" borderId="57" xfId="0" applyNumberFormat="1" applyFont="1" applyBorder="1" applyAlignment="1">
      <alignment/>
    </xf>
    <xf numFmtId="2" fontId="0" fillId="0" borderId="55" xfId="0" applyNumberFormat="1" applyFont="1" applyBorder="1" applyAlignment="1">
      <alignment/>
    </xf>
    <xf numFmtId="2" fontId="0" fillId="0" borderId="58" xfId="0" applyNumberFormat="1" applyFont="1" applyBorder="1" applyAlignment="1">
      <alignment/>
    </xf>
    <xf numFmtId="0" fontId="4" fillId="0" borderId="1" xfId="0" applyFont="1" applyBorder="1" applyAlignment="1">
      <alignment wrapText="1"/>
    </xf>
    <xf numFmtId="0" fontId="0" fillId="0" borderId="59" xfId="0" applyFont="1" applyFill="1" applyBorder="1" applyAlignment="1">
      <alignment horizontal="right" vertical="center" wrapText="1"/>
    </xf>
    <xf numFmtId="0" fontId="0" fillId="0" borderId="25" xfId="0" applyFont="1" applyFill="1" applyBorder="1" applyAlignment="1">
      <alignment horizontal="center" vertical="center" wrapText="1"/>
    </xf>
    <xf numFmtId="0" fontId="0" fillId="0" borderId="53" xfId="0" applyFont="1" applyBorder="1" applyAlignment="1">
      <alignment horizontal="right"/>
    </xf>
    <xf numFmtId="0" fontId="0" fillId="0" borderId="57" xfId="0" applyFont="1" applyBorder="1" applyAlignment="1">
      <alignment horizontal="right"/>
    </xf>
    <xf numFmtId="0" fontId="0" fillId="0" borderId="47" xfId="0" applyFont="1" applyBorder="1" applyAlignment="1">
      <alignment/>
    </xf>
    <xf numFmtId="2" fontId="0" fillId="0" borderId="60" xfId="0" applyNumberFormat="1" applyFont="1" applyBorder="1" applyAlignment="1">
      <alignment/>
    </xf>
    <xf numFmtId="2" fontId="0" fillId="0" borderId="61" xfId="0" applyNumberFormat="1" applyFont="1" applyBorder="1" applyAlignment="1">
      <alignment/>
    </xf>
    <xf numFmtId="2" fontId="0" fillId="0" borderId="62" xfId="0" applyNumberFormat="1" applyFont="1" applyBorder="1" applyAlignment="1">
      <alignment/>
    </xf>
    <xf numFmtId="0" fontId="14" fillId="0" borderId="63" xfId="0" applyFont="1" applyBorder="1" applyAlignment="1">
      <alignment/>
    </xf>
    <xf numFmtId="0" fontId="4" fillId="0" borderId="0" xfId="0" applyNumberFormat="1" applyFont="1" applyFill="1" applyBorder="1" applyAlignment="1">
      <alignment horizontal="right"/>
    </xf>
    <xf numFmtId="0" fontId="4" fillId="0" borderId="1" xfId="0" applyNumberFormat="1" applyFont="1" applyFill="1" applyBorder="1" applyAlignment="1">
      <alignment/>
    </xf>
    <xf numFmtId="0" fontId="5" fillId="0" borderId="1" xfId="0" applyFont="1" applyBorder="1" applyAlignment="1">
      <alignment horizontal="right" wrapText="1"/>
    </xf>
    <xf numFmtId="0" fontId="5" fillId="0" borderId="1" xfId="0" applyFont="1" applyBorder="1" applyAlignment="1">
      <alignment wrapText="1"/>
    </xf>
    <xf numFmtId="0" fontId="5" fillId="0" borderId="64" xfId="0" applyFont="1" applyBorder="1" applyAlignment="1">
      <alignment wrapText="1"/>
    </xf>
    <xf numFmtId="0" fontId="2" fillId="0" borderId="65" xfId="0" applyFont="1" applyFill="1" applyBorder="1" applyAlignment="1">
      <alignment horizontal="right" wrapText="1"/>
    </xf>
    <xf numFmtId="0" fontId="2" fillId="0" borderId="66" xfId="0" applyFont="1" applyBorder="1" applyAlignment="1">
      <alignment horizontal="center" wrapText="1"/>
    </xf>
    <xf numFmtId="0" fontId="2" fillId="0" borderId="67" xfId="0" applyFont="1" applyBorder="1" applyAlignment="1">
      <alignment horizontal="center" wrapText="1"/>
    </xf>
    <xf numFmtId="0" fontId="2" fillId="0" borderId="68" xfId="0" applyFont="1" applyFill="1" applyBorder="1" applyAlignment="1">
      <alignment horizontal="center" wrapText="1"/>
    </xf>
    <xf numFmtId="0" fontId="2" fillId="0" borderId="69" xfId="0" applyFont="1" applyFill="1" applyBorder="1" applyAlignment="1">
      <alignment horizontal="center" wrapText="1"/>
    </xf>
    <xf numFmtId="0" fontId="2" fillId="0" borderId="70" xfId="0" applyFont="1" applyFill="1" applyBorder="1" applyAlignment="1">
      <alignment horizontal="center" wrapText="1"/>
    </xf>
    <xf numFmtId="0" fontId="5" fillId="0" borderId="64" xfId="0" applyNumberFormat="1" applyFont="1" applyFill="1" applyBorder="1" applyAlignment="1">
      <alignment wrapText="1"/>
    </xf>
    <xf numFmtId="0" fontId="5" fillId="0" borderId="0" xfId="0" applyNumberFormat="1" applyFont="1" applyFill="1" applyBorder="1" applyAlignment="1">
      <alignment/>
    </xf>
    <xf numFmtId="0" fontId="5" fillId="0" borderId="0" xfId="0" applyFont="1" applyBorder="1" applyAlignment="1">
      <alignment/>
    </xf>
    <xf numFmtId="0" fontId="5" fillId="0" borderId="0" xfId="0" applyFont="1" applyBorder="1" applyAlignment="1">
      <alignment horizontal="center" wrapText="1"/>
    </xf>
    <xf numFmtId="0" fontId="5" fillId="0" borderId="71" xfId="0" applyFont="1" applyBorder="1" applyAlignment="1">
      <alignment/>
    </xf>
    <xf numFmtId="0" fontId="2" fillId="0" borderId="65" xfId="0" applyFont="1" applyFill="1" applyBorder="1" applyAlignment="1">
      <alignment horizontal="center" wrapText="1"/>
    </xf>
    <xf numFmtId="0" fontId="2" fillId="0" borderId="72" xfId="0" applyFont="1" applyBorder="1" applyAlignment="1">
      <alignment horizontal="center" wrapText="1"/>
    </xf>
    <xf numFmtId="0" fontId="2" fillId="0" borderId="67" xfId="0" applyFont="1" applyBorder="1" applyAlignment="1">
      <alignment horizontal="center" wrapText="1"/>
    </xf>
    <xf numFmtId="0" fontId="2" fillId="0" borderId="52" xfId="0" applyFont="1" applyFill="1" applyBorder="1" applyAlignment="1">
      <alignment horizontal="center" wrapText="1"/>
    </xf>
    <xf numFmtId="0" fontId="2" fillId="0" borderId="66" xfId="0" applyFont="1" applyFill="1" applyBorder="1" applyAlignment="1">
      <alignment horizontal="center" wrapText="1"/>
    </xf>
    <xf numFmtId="0" fontId="2" fillId="0" borderId="67" xfId="0" applyFont="1" applyFill="1" applyBorder="1" applyAlignment="1">
      <alignment horizontal="center" wrapText="1"/>
    </xf>
    <xf numFmtId="0" fontId="2" fillId="0" borderId="73" xfId="0" applyFont="1" applyFill="1" applyBorder="1" applyAlignment="1">
      <alignment horizontal="left" vertical="center" wrapText="1"/>
    </xf>
    <xf numFmtId="0" fontId="2" fillId="0" borderId="59" xfId="0" applyFont="1" applyBorder="1" applyAlignment="1">
      <alignment/>
    </xf>
    <xf numFmtId="0" fontId="2" fillId="0" borderId="25" xfId="0" applyFont="1" applyBorder="1" applyAlignment="1">
      <alignment/>
    </xf>
    <xf numFmtId="0" fontId="2" fillId="0" borderId="74" xfId="0" applyFont="1" applyBorder="1" applyAlignment="1">
      <alignment/>
    </xf>
    <xf numFmtId="2" fontId="2" fillId="0" borderId="59" xfId="0" applyNumberFormat="1" applyFont="1" applyBorder="1" applyAlignment="1">
      <alignment/>
    </xf>
    <xf numFmtId="2" fontId="2" fillId="0" borderId="25" xfId="0" applyNumberFormat="1" applyFont="1" applyBorder="1" applyAlignment="1">
      <alignment/>
    </xf>
    <xf numFmtId="2" fontId="2" fillId="0" borderId="74" xfId="0" applyNumberFormat="1" applyFont="1" applyBorder="1" applyAlignment="1">
      <alignment/>
    </xf>
    <xf numFmtId="0" fontId="2" fillId="0" borderId="75" xfId="0" applyFont="1" applyFill="1" applyBorder="1" applyAlignment="1">
      <alignment horizontal="left" vertical="center" wrapText="1"/>
    </xf>
    <xf numFmtId="0" fontId="2" fillId="0" borderId="53" xfId="0" applyFont="1" applyBorder="1" applyAlignment="1">
      <alignment wrapText="1"/>
    </xf>
    <xf numFmtId="0" fontId="2" fillId="0" borderId="2" xfId="0" applyFont="1" applyBorder="1" applyAlignment="1">
      <alignment wrapText="1"/>
    </xf>
    <xf numFmtId="0" fontId="2" fillId="0" borderId="54" xfId="0" applyFont="1" applyBorder="1" applyAlignment="1">
      <alignment/>
    </xf>
    <xf numFmtId="2" fontId="2" fillId="0" borderId="53" xfId="0" applyNumberFormat="1" applyFont="1" applyBorder="1" applyAlignment="1">
      <alignment/>
    </xf>
    <xf numFmtId="2" fontId="2" fillId="0" borderId="2" xfId="0" applyNumberFormat="1" applyFont="1" applyBorder="1" applyAlignment="1">
      <alignment/>
    </xf>
    <xf numFmtId="2" fontId="2" fillId="0" borderId="54" xfId="0" applyNumberFormat="1" applyFont="1" applyBorder="1" applyAlignment="1">
      <alignment/>
    </xf>
    <xf numFmtId="0" fontId="2" fillId="0" borderId="53" xfId="0" applyFont="1" applyBorder="1" applyAlignment="1">
      <alignment/>
    </xf>
    <xf numFmtId="0" fontId="2" fillId="0" borderId="76" xfId="0" applyFont="1" applyFill="1" applyBorder="1" applyAlignment="1">
      <alignment horizontal="left" vertical="center" wrapText="1"/>
    </xf>
    <xf numFmtId="0" fontId="2" fillId="0" borderId="57" xfId="0" applyFont="1" applyBorder="1" applyAlignment="1">
      <alignment/>
    </xf>
    <xf numFmtId="0" fontId="2" fillId="0" borderId="55" xfId="0" applyFont="1" applyBorder="1" applyAlignment="1">
      <alignment/>
    </xf>
    <xf numFmtId="0" fontId="2" fillId="0" borderId="58" xfId="0" applyFont="1" applyBorder="1" applyAlignment="1">
      <alignment/>
    </xf>
    <xf numFmtId="2" fontId="2" fillId="0" borderId="57" xfId="0" applyNumberFormat="1" applyFont="1" applyBorder="1" applyAlignment="1">
      <alignment/>
    </xf>
    <xf numFmtId="2" fontId="2" fillId="0" borderId="55" xfId="0" applyNumberFormat="1" applyFont="1" applyBorder="1" applyAlignment="1">
      <alignment/>
    </xf>
    <xf numFmtId="2" fontId="2" fillId="0" borderId="58" xfId="0" applyNumberFormat="1" applyFont="1" applyBorder="1" applyAlignment="1">
      <alignment/>
    </xf>
    <xf numFmtId="0" fontId="2" fillId="0" borderId="0" xfId="0" applyFont="1" applyBorder="1" applyAlignment="1">
      <alignment/>
    </xf>
    <xf numFmtId="0" fontId="2" fillId="0" borderId="0" xfId="0" applyFont="1" applyFill="1" applyBorder="1" applyAlignment="1">
      <alignment horizontal="center" wrapText="1"/>
    </xf>
    <xf numFmtId="0" fontId="2" fillId="0" borderId="0" xfId="0" applyFont="1" applyBorder="1" applyAlignment="1">
      <alignment horizont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5" fillId="0" borderId="1" xfId="0" applyNumberFormat="1" applyFont="1" applyFill="1" applyBorder="1" applyAlignment="1">
      <alignment wrapText="1"/>
    </xf>
    <xf numFmtId="0" fontId="5" fillId="0" borderId="77" xfId="0" applyFont="1" applyBorder="1" applyAlignment="1">
      <alignment/>
    </xf>
    <xf numFmtId="0" fontId="2" fillId="0" borderId="66" xfId="0" applyFont="1" applyBorder="1" applyAlignment="1">
      <alignment horizontal="center" wrapText="1"/>
    </xf>
    <xf numFmtId="0" fontId="2" fillId="0" borderId="78" xfId="0" applyFont="1" applyFill="1" applyBorder="1" applyAlignment="1">
      <alignment horizontal="center" wrapText="1"/>
    </xf>
    <xf numFmtId="0" fontId="2" fillId="0" borderId="73" xfId="0" applyFont="1" applyBorder="1" applyAlignment="1">
      <alignment/>
    </xf>
    <xf numFmtId="0" fontId="2" fillId="0" borderId="59" xfId="0" applyFont="1" applyFill="1" applyBorder="1" applyAlignment="1">
      <alignment horizontal="right" wrapText="1"/>
    </xf>
    <xf numFmtId="0" fontId="2" fillId="0" borderId="25" xfId="0" applyFont="1" applyBorder="1" applyAlignment="1">
      <alignment horizontal="center" wrapText="1"/>
    </xf>
    <xf numFmtId="0" fontId="2" fillId="0" borderId="74" xfId="0" applyFont="1" applyBorder="1" applyAlignment="1">
      <alignment horizontal="center" wrapText="1"/>
    </xf>
    <xf numFmtId="2" fontId="2" fillId="0" borderId="27" xfId="0" applyNumberFormat="1" applyFont="1" applyBorder="1" applyAlignment="1">
      <alignment/>
    </xf>
    <xf numFmtId="2" fontId="2" fillId="0" borderId="9" xfId="0" applyNumberFormat="1" applyFont="1" applyBorder="1" applyAlignment="1">
      <alignment/>
    </xf>
    <xf numFmtId="0" fontId="2" fillId="0" borderId="75" xfId="0" applyFont="1" applyFill="1" applyBorder="1" applyAlignment="1">
      <alignment vertical="center" wrapText="1"/>
    </xf>
    <xf numFmtId="0" fontId="2" fillId="0" borderId="76" xfId="0" applyFont="1" applyFill="1" applyBorder="1" applyAlignment="1">
      <alignment vertical="center" wrapText="1"/>
    </xf>
    <xf numFmtId="2" fontId="2" fillId="0" borderId="79" xfId="0" applyNumberFormat="1" applyFont="1" applyBorder="1" applyAlignment="1">
      <alignment/>
    </xf>
    <xf numFmtId="0" fontId="2" fillId="0" borderId="0" xfId="0" applyFont="1" applyFill="1" applyBorder="1" applyAlignment="1">
      <alignment horizontal="right" wrapText="1"/>
    </xf>
    <xf numFmtId="0" fontId="2" fillId="0" borderId="60" xfId="0" applyFont="1" applyFill="1" applyBorder="1" applyAlignment="1">
      <alignment horizontal="right" wrapText="1"/>
    </xf>
    <xf numFmtId="0" fontId="2" fillId="0" borderId="61" xfId="0" applyFont="1" applyBorder="1" applyAlignment="1">
      <alignment horizontal="center" wrapText="1"/>
    </xf>
    <xf numFmtId="0" fontId="2" fillId="0" borderId="62" xfId="0" applyFont="1" applyBorder="1" applyAlignment="1">
      <alignment horizontal="center" wrapText="1"/>
    </xf>
    <xf numFmtId="2" fontId="2" fillId="0" borderId="80" xfId="0" applyNumberFormat="1" applyFont="1" applyBorder="1" applyAlignment="1">
      <alignment/>
    </xf>
    <xf numFmtId="2" fontId="2" fillId="0" borderId="65" xfId="0" applyNumberFormat="1" applyFont="1" applyBorder="1" applyAlignment="1">
      <alignment/>
    </xf>
    <xf numFmtId="2" fontId="2" fillId="0" borderId="81" xfId="0" applyNumberFormat="1" applyFont="1" applyBorder="1" applyAlignment="1">
      <alignment/>
    </xf>
    <xf numFmtId="2" fontId="2" fillId="0" borderId="82" xfId="0" applyNumberFormat="1" applyFont="1" applyBorder="1" applyAlignment="1">
      <alignment/>
    </xf>
    <xf numFmtId="0" fontId="5" fillId="0" borderId="42" xfId="0" applyNumberFormat="1" applyFont="1" applyFill="1" applyBorder="1" applyAlignment="1">
      <alignment/>
    </xf>
    <xf numFmtId="0" fontId="5" fillId="0" borderId="0" xfId="0" applyFont="1" applyAlignment="1">
      <alignment/>
    </xf>
    <xf numFmtId="0" fontId="2" fillId="0" borderId="59" xfId="0" applyFont="1" applyFill="1" applyBorder="1" applyAlignment="1">
      <alignment horizontal="left" vertical="center" wrapText="1"/>
    </xf>
    <xf numFmtId="0" fontId="2" fillId="0" borderId="25" xfId="0" applyFont="1" applyBorder="1" applyAlignment="1">
      <alignment/>
    </xf>
    <xf numFmtId="0" fontId="2" fillId="0" borderId="74" xfId="0" applyFont="1" applyBorder="1" applyAlignment="1">
      <alignment/>
    </xf>
    <xf numFmtId="0" fontId="2" fillId="0" borderId="53" xfId="0" applyFont="1" applyFill="1" applyBorder="1" applyAlignment="1">
      <alignment horizontal="left" vertical="center" wrapText="1"/>
    </xf>
    <xf numFmtId="0" fontId="2" fillId="0" borderId="54" xfId="0" applyFont="1" applyBorder="1" applyAlignment="1">
      <alignment/>
    </xf>
    <xf numFmtId="0" fontId="2" fillId="0" borderId="2" xfId="0" applyFont="1" applyBorder="1" applyAlignment="1">
      <alignment/>
    </xf>
    <xf numFmtId="0" fontId="2" fillId="0" borderId="57" xfId="0" applyFont="1" applyFill="1" applyBorder="1" applyAlignment="1">
      <alignment horizontal="left" vertical="center" wrapText="1"/>
    </xf>
    <xf numFmtId="0" fontId="2" fillId="0" borderId="55" xfId="0" applyFont="1" applyBorder="1" applyAlignment="1">
      <alignment/>
    </xf>
    <xf numFmtId="0" fontId="2" fillId="0" borderId="58" xfId="0" applyFont="1" applyBorder="1" applyAlignment="1">
      <alignment/>
    </xf>
    <xf numFmtId="1" fontId="2" fillId="0" borderId="0" xfId="0" applyNumberFormat="1" applyFont="1" applyFill="1" applyBorder="1" applyAlignment="1">
      <alignment horizontal="right" wrapText="1"/>
    </xf>
    <xf numFmtId="1" fontId="2" fillId="0" borderId="0" xfId="0" applyNumberFormat="1" applyFont="1" applyFill="1" applyBorder="1" applyAlignment="1">
      <alignment horizontal="center" wrapText="1"/>
    </xf>
    <xf numFmtId="1" fontId="2" fillId="0" borderId="0" xfId="0" applyNumberFormat="1" applyFont="1" applyFill="1" applyBorder="1" applyAlignment="1">
      <alignment/>
    </xf>
    <xf numFmtId="1" fontId="2" fillId="0" borderId="0" xfId="0" applyNumberFormat="1" applyFont="1" applyFill="1" applyBorder="1" applyAlignment="1">
      <alignment wrapText="1"/>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2" fillId="0" borderId="0" xfId="0" applyFont="1" applyBorder="1" applyAlignment="1">
      <alignment horizontal="left"/>
    </xf>
    <xf numFmtId="0" fontId="2" fillId="0" borderId="0" xfId="0" applyFont="1" applyAlignment="1">
      <alignment horizontal="left"/>
    </xf>
    <xf numFmtId="0" fontId="5" fillId="0" borderId="52" xfId="0" applyFont="1" applyBorder="1" applyAlignment="1">
      <alignment/>
    </xf>
    <xf numFmtId="0" fontId="2" fillId="0" borderId="68" xfId="0" applyFont="1" applyFill="1" applyBorder="1" applyAlignment="1">
      <alignment horizontal="center" wrapText="1"/>
    </xf>
    <xf numFmtId="0" fontId="2" fillId="0" borderId="69" xfId="0" applyFont="1" applyFill="1" applyBorder="1" applyAlignment="1">
      <alignment horizontal="center" wrapText="1"/>
    </xf>
    <xf numFmtId="0" fontId="2" fillId="0" borderId="70" xfId="0" applyFont="1" applyFill="1" applyBorder="1" applyAlignment="1">
      <alignment horizontal="center" wrapText="1"/>
    </xf>
    <xf numFmtId="1" fontId="2" fillId="0" borderId="60" xfId="0" applyNumberFormat="1" applyFont="1" applyFill="1" applyBorder="1" applyAlignment="1">
      <alignment horizontal="right" wrapText="1"/>
    </xf>
    <xf numFmtId="1" fontId="2" fillId="0" borderId="61" xfId="0" applyNumberFormat="1" applyFont="1" applyFill="1" applyBorder="1" applyAlignment="1">
      <alignment horizontal="center" wrapText="1"/>
    </xf>
    <xf numFmtId="1" fontId="2" fillId="0" borderId="83" xfId="0" applyNumberFormat="1" applyFont="1" applyFill="1" applyBorder="1" applyAlignment="1">
      <alignment/>
    </xf>
    <xf numFmtId="2" fontId="2" fillId="0" borderId="60" xfId="0" applyNumberFormat="1" applyFont="1" applyBorder="1" applyAlignment="1">
      <alignment/>
    </xf>
    <xf numFmtId="2" fontId="2" fillId="0" borderId="61" xfId="0" applyNumberFormat="1" applyFont="1" applyBorder="1" applyAlignment="1">
      <alignment/>
    </xf>
    <xf numFmtId="2" fontId="2" fillId="0" borderId="62" xfId="0" applyNumberFormat="1" applyFont="1" applyBorder="1" applyAlignment="1">
      <alignment/>
    </xf>
    <xf numFmtId="1" fontId="2" fillId="0" borderId="53" xfId="0" applyNumberFormat="1" applyFont="1" applyFill="1" applyBorder="1" applyAlignment="1">
      <alignment horizontal="right" wrapText="1"/>
    </xf>
    <xf numFmtId="1" fontId="2" fillId="0" borderId="2" xfId="0" applyNumberFormat="1" applyFont="1" applyFill="1" applyBorder="1" applyAlignment="1">
      <alignment horizontal="center" wrapText="1"/>
    </xf>
    <xf numFmtId="1" fontId="2" fillId="0" borderId="7" xfId="0" applyNumberFormat="1" applyFont="1" applyFill="1" applyBorder="1" applyAlignment="1">
      <alignment/>
    </xf>
    <xf numFmtId="1" fontId="2" fillId="0" borderId="53" xfId="0" applyNumberFormat="1" applyFont="1" applyFill="1" applyBorder="1" applyAlignment="1">
      <alignment wrapText="1"/>
    </xf>
    <xf numFmtId="1" fontId="2" fillId="0" borderId="2" xfId="0" applyNumberFormat="1" applyFont="1" applyFill="1" applyBorder="1" applyAlignment="1">
      <alignment wrapText="1"/>
    </xf>
    <xf numFmtId="0" fontId="2" fillId="0" borderId="75" xfId="0" applyFont="1" applyBorder="1" applyAlignment="1">
      <alignment horizontal="left" vertical="center" wrapText="1"/>
    </xf>
    <xf numFmtId="0" fontId="2" fillId="0" borderId="75" xfId="0" applyFont="1" applyBorder="1" applyAlignment="1">
      <alignment vertical="center" wrapText="1"/>
    </xf>
    <xf numFmtId="0" fontId="2" fillId="0" borderId="53" xfId="0" applyFont="1" applyFill="1" applyBorder="1" applyAlignment="1">
      <alignment vertical="center" wrapText="1"/>
    </xf>
    <xf numFmtId="0" fontId="2" fillId="0" borderId="2" xfId="0" applyFont="1" applyFill="1" applyBorder="1" applyAlignment="1">
      <alignment vertical="center" wrapText="1"/>
    </xf>
    <xf numFmtId="1" fontId="2" fillId="0" borderId="36" xfId="0" applyNumberFormat="1" applyFont="1" applyFill="1" applyBorder="1" applyAlignment="1">
      <alignment/>
    </xf>
    <xf numFmtId="0" fontId="2" fillId="0" borderId="76" xfId="0" applyFont="1" applyBorder="1" applyAlignment="1">
      <alignment horizontal="left" vertical="center" wrapText="1"/>
    </xf>
    <xf numFmtId="1" fontId="2" fillId="0" borderId="57" xfId="0" applyNumberFormat="1" applyFont="1" applyFill="1" applyBorder="1" applyAlignment="1">
      <alignment wrapText="1"/>
    </xf>
    <xf numFmtId="1" fontId="2" fillId="0" borderId="55" xfId="0" applyNumberFormat="1" applyFont="1" applyFill="1" applyBorder="1" applyAlignment="1">
      <alignment wrapText="1"/>
    </xf>
    <xf numFmtId="1" fontId="2" fillId="0" borderId="56" xfId="0" applyNumberFormat="1" applyFont="1" applyFill="1" applyBorder="1" applyAlignment="1">
      <alignment/>
    </xf>
    <xf numFmtId="0" fontId="2" fillId="0" borderId="29" xfId="0" applyFont="1" applyFill="1" applyBorder="1" applyAlignment="1">
      <alignment horizontal="left" vertical="center" wrapText="1"/>
    </xf>
    <xf numFmtId="0" fontId="5" fillId="0" borderId="1" xfId="0" applyFont="1" applyBorder="1" applyAlignment="1">
      <alignment/>
    </xf>
    <xf numFmtId="0" fontId="2" fillId="0" borderId="49" xfId="0" applyFont="1" applyFill="1" applyBorder="1" applyAlignment="1">
      <alignment horizontal="left" vertical="center" wrapText="1"/>
    </xf>
    <xf numFmtId="2" fontId="2" fillId="0" borderId="49" xfId="0" applyNumberFormat="1" applyFont="1" applyBorder="1" applyAlignment="1">
      <alignment/>
    </xf>
    <xf numFmtId="0" fontId="2" fillId="0" borderId="50" xfId="0" applyFont="1" applyFill="1" applyBorder="1" applyAlignment="1">
      <alignment horizontal="left" vertical="center" wrapText="1"/>
    </xf>
    <xf numFmtId="2" fontId="2" fillId="0" borderId="50" xfId="0" applyNumberFormat="1" applyFont="1" applyBorder="1" applyAlignment="1">
      <alignment/>
    </xf>
    <xf numFmtId="0" fontId="2" fillId="0" borderId="51" xfId="0" applyFont="1" applyFill="1" applyBorder="1" applyAlignment="1">
      <alignment horizontal="left" vertical="center" wrapText="1"/>
    </xf>
    <xf numFmtId="2" fontId="2" fillId="0" borderId="51" xfId="0" applyNumberFormat="1" applyFont="1" applyBorder="1" applyAlignment="1">
      <alignment/>
    </xf>
    <xf numFmtId="0" fontId="2" fillId="0" borderId="0" xfId="0" applyFont="1" applyFill="1" applyBorder="1" applyAlignment="1">
      <alignment horizontal="center" vertical="center" wrapText="1"/>
    </xf>
    <xf numFmtId="0" fontId="2" fillId="0" borderId="0" xfId="0" applyFont="1" applyFill="1" applyBorder="1" applyAlignment="1">
      <alignment/>
    </xf>
    <xf numFmtId="0" fontId="2" fillId="0" borderId="59" xfId="0" applyFont="1" applyFill="1" applyBorder="1" applyAlignment="1">
      <alignment horizontal="center" wrapText="1"/>
    </xf>
    <xf numFmtId="0" fontId="2" fillId="0" borderId="25" xfId="0" applyFont="1" applyFill="1" applyBorder="1" applyAlignment="1">
      <alignment horizontal="center" wrapText="1"/>
    </xf>
    <xf numFmtId="0" fontId="2" fillId="0" borderId="53" xfId="0" applyFont="1" applyFill="1" applyBorder="1" applyAlignment="1">
      <alignment horizontal="center" wrapText="1"/>
    </xf>
    <xf numFmtId="0" fontId="2" fillId="0" borderId="2" xfId="0" applyFont="1" applyFill="1" applyBorder="1" applyAlignment="1">
      <alignment horizontal="center" wrapText="1"/>
    </xf>
    <xf numFmtId="0" fontId="2" fillId="0" borderId="53" xfId="0" applyFont="1" applyFill="1" applyBorder="1" applyAlignment="1">
      <alignment wrapText="1"/>
    </xf>
    <xf numFmtId="0" fontId="2" fillId="0" borderId="2" xfId="0" applyFont="1" applyFill="1" applyBorder="1" applyAlignment="1">
      <alignment wrapText="1"/>
    </xf>
    <xf numFmtId="0" fontId="2" fillId="0" borderId="50" xfId="0" applyFont="1" applyBorder="1" applyAlignment="1">
      <alignment horizontal="left" vertical="center" wrapText="1"/>
    </xf>
    <xf numFmtId="0" fontId="2" fillId="0" borderId="84" xfId="0" applyFont="1" applyBorder="1" applyAlignment="1">
      <alignment horizontal="left" vertical="center" wrapText="1"/>
    </xf>
    <xf numFmtId="0" fontId="2" fillId="0" borderId="85" xfId="0" applyFont="1" applyBorder="1" applyAlignment="1">
      <alignment wrapText="1"/>
    </xf>
    <xf numFmtId="0" fontId="2" fillId="0" borderId="41" xfId="0" applyFont="1" applyBorder="1" applyAlignment="1">
      <alignment wrapText="1"/>
    </xf>
    <xf numFmtId="0" fontId="2" fillId="0" borderId="84" xfId="0" applyFont="1" applyFill="1" applyBorder="1" applyAlignment="1">
      <alignment horizontal="left" vertical="center" wrapText="1"/>
    </xf>
    <xf numFmtId="0" fontId="2" fillId="0" borderId="85" xfId="0" applyFont="1" applyFill="1" applyBorder="1" applyAlignment="1">
      <alignment wrapText="1"/>
    </xf>
    <xf numFmtId="0" fontId="2" fillId="0" borderId="41" xfId="0" applyFont="1" applyFill="1" applyBorder="1" applyAlignment="1">
      <alignment wrapText="1"/>
    </xf>
    <xf numFmtId="0" fontId="2" fillId="0" borderId="57" xfId="0" applyFont="1" applyFill="1" applyBorder="1" applyAlignment="1">
      <alignment/>
    </xf>
    <xf numFmtId="0" fontId="2" fillId="0" borderId="55" xfId="0" applyFont="1" applyFill="1" applyBorder="1" applyAlignment="1">
      <alignment/>
    </xf>
    <xf numFmtId="0" fontId="2" fillId="0" borderId="86" xfId="0" applyFont="1" applyBorder="1" applyAlignment="1">
      <alignment horizontal="center" wrapText="1"/>
    </xf>
    <xf numFmtId="0" fontId="2" fillId="0" borderId="49" xfId="0" applyFont="1" applyFill="1" applyBorder="1" applyAlignment="1">
      <alignment horizontal="left" wrapText="1"/>
    </xf>
    <xf numFmtId="0" fontId="2" fillId="0" borderId="27" xfId="0" applyFont="1" applyBorder="1" applyAlignment="1">
      <alignment/>
    </xf>
    <xf numFmtId="0" fontId="2" fillId="0" borderId="47" xfId="0" applyFont="1" applyBorder="1" applyAlignment="1">
      <alignment/>
    </xf>
    <xf numFmtId="0" fontId="2" fillId="0" borderId="50" xfId="0" applyFont="1" applyFill="1" applyBorder="1" applyAlignment="1">
      <alignment horizontal="left" wrapText="1"/>
    </xf>
    <xf numFmtId="0" fontId="2" fillId="0" borderId="9" xfId="0" applyFont="1" applyBorder="1" applyAlignment="1">
      <alignment wrapText="1"/>
    </xf>
    <xf numFmtId="0" fontId="2" fillId="0" borderId="7" xfId="0" applyFont="1" applyBorder="1" applyAlignment="1">
      <alignment/>
    </xf>
    <xf numFmtId="0" fontId="2" fillId="0" borderId="9" xfId="0" applyFont="1" applyBorder="1" applyAlignment="1">
      <alignment/>
    </xf>
    <xf numFmtId="0" fontId="2" fillId="0" borderId="84" xfId="0" applyFont="1" applyFill="1" applyBorder="1" applyAlignment="1">
      <alignment horizontal="left" wrapText="1"/>
    </xf>
    <xf numFmtId="0" fontId="2" fillId="0" borderId="42" xfId="0" applyFont="1" applyBorder="1" applyAlignment="1">
      <alignment/>
    </xf>
    <xf numFmtId="0" fontId="2" fillId="0" borderId="41" xfId="0" applyFont="1" applyBorder="1" applyAlignment="1">
      <alignment/>
    </xf>
    <xf numFmtId="0" fontId="2" fillId="0" borderId="44" xfId="0" applyFont="1" applyBorder="1" applyAlignment="1">
      <alignment/>
    </xf>
    <xf numFmtId="0" fontId="2" fillId="0" borderId="51" xfId="0" applyFont="1" applyFill="1" applyBorder="1" applyAlignment="1">
      <alignment horizontal="left" wrapText="1"/>
    </xf>
    <xf numFmtId="0" fontId="2" fillId="0" borderId="79" xfId="0" applyFont="1" applyBorder="1" applyAlignment="1">
      <alignment/>
    </xf>
    <xf numFmtId="0" fontId="2" fillId="0" borderId="56" xfId="0" applyFont="1" applyBorder="1" applyAlignment="1">
      <alignment/>
    </xf>
    <xf numFmtId="0" fontId="2" fillId="0" borderId="0" xfId="0" applyFont="1" applyFill="1" applyBorder="1" applyAlignment="1">
      <alignment horizontal="left" wrapText="1"/>
    </xf>
    <xf numFmtId="0" fontId="2" fillId="0" borderId="0" xfId="0" applyFont="1" applyBorder="1" applyAlignment="1">
      <alignment/>
    </xf>
    <xf numFmtId="0" fontId="2" fillId="0" borderId="0" xfId="0" applyFont="1" applyAlignment="1">
      <alignment/>
    </xf>
    <xf numFmtId="0" fontId="5" fillId="0" borderId="0" xfId="0" applyFont="1" applyBorder="1" applyAlignment="1">
      <alignment/>
    </xf>
    <xf numFmtId="0" fontId="2" fillId="0" borderId="0" xfId="0" applyFont="1" applyFill="1" applyBorder="1" applyAlignment="1">
      <alignment wrapText="1"/>
    </xf>
    <xf numFmtId="0" fontId="2" fillId="0" borderId="0" xfId="0" applyFont="1" applyBorder="1" applyAlignment="1">
      <alignment wrapText="1"/>
    </xf>
    <xf numFmtId="0" fontId="5" fillId="0" borderId="64" xfId="0" applyFont="1" applyBorder="1" applyAlignment="1">
      <alignment/>
    </xf>
    <xf numFmtId="0" fontId="2" fillId="0" borderId="50" xfId="0" applyFont="1" applyBorder="1" applyAlignment="1">
      <alignment horizontal="left" wrapText="1"/>
    </xf>
    <xf numFmtId="0" fontId="2" fillId="0" borderId="84" xfId="0" applyFont="1" applyBorder="1" applyAlignment="1">
      <alignment horizontal="left" wrapText="1"/>
    </xf>
    <xf numFmtId="0" fontId="2" fillId="0" borderId="57" xfId="0" applyFont="1" applyFill="1" applyBorder="1" applyAlignment="1">
      <alignment wrapText="1"/>
    </xf>
    <xf numFmtId="0" fontId="2" fillId="0" borderId="55" xfId="0" applyFont="1" applyFill="1" applyBorder="1" applyAlignment="1">
      <alignment wrapText="1"/>
    </xf>
    <xf numFmtId="0" fontId="2" fillId="0" borderId="73" xfId="0" applyFont="1" applyFill="1" applyBorder="1" applyAlignment="1">
      <alignment horizontal="right" wrapText="1"/>
    </xf>
    <xf numFmtId="0" fontId="2" fillId="0" borderId="59" xfId="0" applyFont="1" applyBorder="1" applyAlignment="1">
      <alignment horizontal="right"/>
    </xf>
    <xf numFmtId="1" fontId="2" fillId="0" borderId="25" xfId="0" applyNumberFormat="1" applyFont="1" applyBorder="1" applyAlignment="1">
      <alignment horizontal="right"/>
    </xf>
    <xf numFmtId="0" fontId="2" fillId="0" borderId="74" xfId="0" applyFont="1" applyBorder="1" applyAlignment="1">
      <alignment horizontal="right"/>
    </xf>
    <xf numFmtId="0" fontId="2" fillId="0" borderId="75" xfId="0" applyFont="1" applyFill="1" applyBorder="1" applyAlignment="1">
      <alignment horizontal="right" wrapText="1"/>
    </xf>
    <xf numFmtId="0" fontId="2" fillId="0" borderId="53" xfId="0" applyFont="1" applyBorder="1" applyAlignment="1">
      <alignment horizontal="right"/>
    </xf>
    <xf numFmtId="1" fontId="2" fillId="0" borderId="2" xfId="0" applyNumberFormat="1" applyFont="1" applyBorder="1" applyAlignment="1">
      <alignment horizontal="right" wrapText="1"/>
    </xf>
    <xf numFmtId="0" fontId="2" fillId="0" borderId="54" xfId="0" applyFont="1" applyBorder="1" applyAlignment="1">
      <alignment horizontal="right"/>
    </xf>
    <xf numFmtId="1" fontId="2" fillId="0" borderId="2" xfId="0" applyNumberFormat="1" applyFont="1" applyBorder="1" applyAlignment="1">
      <alignment horizontal="right"/>
    </xf>
    <xf numFmtId="0" fontId="2" fillId="0" borderId="75" xfId="0" applyFont="1" applyBorder="1" applyAlignment="1">
      <alignment horizontal="right" wrapText="1"/>
    </xf>
    <xf numFmtId="0" fontId="2" fillId="0" borderId="53" xfId="0" applyFont="1" applyBorder="1" applyAlignment="1">
      <alignment horizontal="right" wrapText="1"/>
    </xf>
    <xf numFmtId="0" fontId="2" fillId="0" borderId="2" xfId="0" applyFont="1" applyBorder="1" applyAlignment="1">
      <alignment horizontal="right"/>
    </xf>
    <xf numFmtId="0" fontId="2" fillId="0" borderId="76" xfId="0" applyFont="1" applyBorder="1" applyAlignment="1">
      <alignment horizontal="right" wrapText="1"/>
    </xf>
    <xf numFmtId="0" fontId="5" fillId="0" borderId="57" xfId="0" applyFont="1" applyBorder="1" applyAlignment="1">
      <alignment horizontal="right" wrapText="1"/>
    </xf>
    <xf numFmtId="0" fontId="5" fillId="0" borderId="55" xfId="0" applyFont="1" applyBorder="1" applyAlignment="1">
      <alignment horizontal="right" wrapText="1"/>
    </xf>
    <xf numFmtId="0" fontId="2" fillId="0" borderId="58" xfId="0" applyFont="1" applyBorder="1" applyAlignment="1">
      <alignment horizontal="right"/>
    </xf>
    <xf numFmtId="0" fontId="5" fillId="0" borderId="0" xfId="0" applyFont="1" applyBorder="1" applyAlignment="1">
      <alignment horizontal="right"/>
    </xf>
    <xf numFmtId="0" fontId="2" fillId="0" borderId="0" xfId="0" applyFont="1" applyBorder="1" applyAlignment="1">
      <alignment horizontal="right" wrapText="1"/>
    </xf>
    <xf numFmtId="0" fontId="2" fillId="0" borderId="0" xfId="0" applyFont="1" applyAlignment="1">
      <alignment horizontal="right"/>
    </xf>
    <xf numFmtId="0" fontId="2" fillId="0" borderId="77" xfId="0" applyFont="1" applyBorder="1" applyAlignment="1">
      <alignment horizontal="center" wrapText="1"/>
    </xf>
    <xf numFmtId="1" fontId="2" fillId="0" borderId="59" xfId="0" applyNumberFormat="1" applyFont="1" applyFill="1" applyBorder="1" applyAlignment="1">
      <alignment horizontal="right" wrapText="1"/>
    </xf>
    <xf numFmtId="1" fontId="2" fillId="0" borderId="25" xfId="0" applyNumberFormat="1" applyFont="1" applyFill="1" applyBorder="1" applyAlignment="1">
      <alignment horizontal="right" wrapText="1"/>
    </xf>
    <xf numFmtId="1" fontId="2" fillId="0" borderId="47" xfId="0" applyNumberFormat="1" applyFont="1" applyBorder="1" applyAlignment="1">
      <alignment horizontal="right"/>
    </xf>
    <xf numFmtId="1" fontId="2" fillId="0" borderId="2" xfId="0" applyNumberFormat="1" applyFont="1" applyFill="1" applyBorder="1" applyAlignment="1">
      <alignment horizontal="right" wrapText="1"/>
    </xf>
    <xf numFmtId="1" fontId="2" fillId="0" borderId="7" xfId="0" applyNumberFormat="1" applyFont="1" applyBorder="1" applyAlignment="1">
      <alignment horizontal="right"/>
    </xf>
    <xf numFmtId="1" fontId="2" fillId="0" borderId="53" xfId="0" applyNumberFormat="1" applyFont="1" applyBorder="1" applyAlignment="1">
      <alignment horizontal="right" wrapText="1"/>
    </xf>
    <xf numFmtId="0" fontId="2" fillId="0" borderId="87" xfId="0" applyFont="1" applyBorder="1" applyAlignment="1">
      <alignment horizontal="right" wrapText="1"/>
    </xf>
    <xf numFmtId="0" fontId="2" fillId="0" borderId="87" xfId="0" applyFont="1" applyFill="1" applyBorder="1" applyAlignment="1">
      <alignment horizontal="right" wrapText="1"/>
    </xf>
    <xf numFmtId="0" fontId="2" fillId="0" borderId="76" xfId="0" applyFont="1" applyFill="1" applyBorder="1" applyAlignment="1">
      <alignment horizontal="right" wrapText="1"/>
    </xf>
    <xf numFmtId="1" fontId="2" fillId="0" borderId="57" xfId="0" applyNumberFormat="1" applyFont="1" applyFill="1" applyBorder="1" applyAlignment="1">
      <alignment horizontal="right" wrapText="1"/>
    </xf>
    <xf numFmtId="1" fontId="2" fillId="0" borderId="55" xfId="0" applyNumberFormat="1" applyFont="1" applyFill="1" applyBorder="1" applyAlignment="1">
      <alignment horizontal="right" wrapText="1"/>
    </xf>
    <xf numFmtId="1" fontId="2" fillId="0" borderId="56" xfId="0" applyNumberFormat="1" applyFont="1" applyBorder="1" applyAlignment="1">
      <alignment horizontal="right"/>
    </xf>
    <xf numFmtId="0" fontId="4" fillId="0" borderId="0" xfId="0" applyFont="1" applyBorder="1" applyAlignment="1">
      <alignment/>
    </xf>
    <xf numFmtId="0" fontId="4" fillId="0" borderId="1" xfId="0" applyFont="1" applyBorder="1" applyAlignment="1">
      <alignment wrapText="1"/>
    </xf>
    <xf numFmtId="0" fontId="3" fillId="0" borderId="0" xfId="0" applyFont="1" applyFill="1" applyBorder="1" applyAlignment="1">
      <alignment horizontal="center" wrapText="1"/>
    </xf>
    <xf numFmtId="0" fontId="3" fillId="0" borderId="0" xfId="0" applyFont="1" applyBorder="1" applyAlignment="1">
      <alignment horizontal="center" wrapText="1"/>
    </xf>
    <xf numFmtId="0" fontId="4" fillId="0" borderId="66" xfId="0" applyFont="1" applyBorder="1" applyAlignment="1">
      <alignment/>
    </xf>
    <xf numFmtId="0" fontId="4" fillId="0" borderId="67" xfId="0" applyFont="1" applyBorder="1" applyAlignment="1">
      <alignment wrapText="1"/>
    </xf>
    <xf numFmtId="0" fontId="3" fillId="0" borderId="49" xfId="0" applyFont="1" applyFill="1" applyBorder="1" applyAlignment="1">
      <alignment horizontal="left" wrapText="1"/>
    </xf>
    <xf numFmtId="1" fontId="3" fillId="0" borderId="59" xfId="0" applyNumberFormat="1" applyFont="1" applyFill="1" applyBorder="1" applyAlignment="1">
      <alignment horizontal="right" wrapText="1"/>
    </xf>
    <xf numFmtId="1" fontId="3" fillId="0" borderId="25" xfId="0" applyNumberFormat="1" applyFont="1" applyFill="1" applyBorder="1" applyAlignment="1">
      <alignment horizontal="right" wrapText="1"/>
    </xf>
    <xf numFmtId="1" fontId="3" fillId="0" borderId="74" xfId="0" applyNumberFormat="1" applyFont="1" applyBorder="1" applyAlignment="1">
      <alignment horizontal="right"/>
    </xf>
    <xf numFmtId="2" fontId="3" fillId="0" borderId="59" xfId="0" applyNumberFormat="1" applyFont="1" applyBorder="1" applyAlignment="1">
      <alignment/>
    </xf>
    <xf numFmtId="2" fontId="3" fillId="0" borderId="25" xfId="0" applyNumberFormat="1" applyFont="1" applyBorder="1" applyAlignment="1">
      <alignment/>
    </xf>
    <xf numFmtId="2" fontId="3" fillId="0" borderId="74" xfId="0" applyNumberFormat="1" applyFont="1" applyBorder="1" applyAlignment="1">
      <alignment/>
    </xf>
    <xf numFmtId="0" fontId="3" fillId="0" borderId="50" xfId="0" applyFont="1" applyFill="1" applyBorder="1" applyAlignment="1">
      <alignment horizontal="left" wrapText="1"/>
    </xf>
    <xf numFmtId="1" fontId="3" fillId="0" borderId="53" xfId="0" applyNumberFormat="1" applyFont="1" applyFill="1" applyBorder="1" applyAlignment="1">
      <alignment horizontal="right" wrapText="1"/>
    </xf>
    <xf numFmtId="1" fontId="3" fillId="0" borderId="2" xfId="0" applyNumberFormat="1" applyFont="1" applyFill="1" applyBorder="1" applyAlignment="1">
      <alignment horizontal="right" wrapText="1"/>
    </xf>
    <xf numFmtId="1" fontId="3" fillId="0" borderId="54" xfId="0" applyNumberFormat="1" applyFont="1" applyBorder="1" applyAlignment="1">
      <alignment horizontal="right"/>
    </xf>
    <xf numFmtId="2" fontId="3" fillId="0" borderId="53" xfId="0" applyNumberFormat="1" applyFont="1" applyBorder="1" applyAlignment="1">
      <alignment/>
    </xf>
    <xf numFmtId="2" fontId="3" fillId="0" borderId="2" xfId="0" applyNumberFormat="1" applyFont="1" applyBorder="1" applyAlignment="1">
      <alignment/>
    </xf>
    <xf numFmtId="2" fontId="3" fillId="0" borderId="54" xfId="0" applyNumberFormat="1" applyFont="1" applyBorder="1" applyAlignment="1">
      <alignment/>
    </xf>
    <xf numFmtId="0" fontId="3" fillId="0" borderId="50" xfId="0" applyFont="1" applyBorder="1" applyAlignment="1">
      <alignment horizontal="left" wrapText="1"/>
    </xf>
    <xf numFmtId="1" fontId="3" fillId="0" borderId="53" xfId="0" applyNumberFormat="1" applyFont="1" applyBorder="1" applyAlignment="1">
      <alignment horizontal="right" wrapText="1"/>
    </xf>
    <xf numFmtId="1" fontId="3" fillId="0" borderId="2" xfId="0" applyNumberFormat="1" applyFont="1" applyBorder="1" applyAlignment="1">
      <alignment horizontal="right" wrapText="1"/>
    </xf>
    <xf numFmtId="0" fontId="3" fillId="0" borderId="84" xfId="0" applyFont="1" applyBorder="1" applyAlignment="1">
      <alignment horizontal="left" wrapText="1"/>
    </xf>
    <xf numFmtId="0" fontId="3" fillId="0" borderId="84" xfId="0" applyFont="1" applyFill="1" applyBorder="1" applyAlignment="1">
      <alignment horizontal="left" wrapText="1"/>
    </xf>
    <xf numFmtId="1" fontId="3" fillId="0" borderId="85" xfId="0" applyNumberFormat="1" applyFont="1" applyFill="1" applyBorder="1" applyAlignment="1">
      <alignment horizontal="right" wrapText="1"/>
    </xf>
    <xf numFmtId="1" fontId="3" fillId="0" borderId="41" xfId="0" applyNumberFormat="1" applyFont="1" applyFill="1" applyBorder="1" applyAlignment="1">
      <alignment horizontal="right" wrapText="1"/>
    </xf>
    <xf numFmtId="1" fontId="3" fillId="0" borderId="88" xfId="0" applyNumberFormat="1" applyFont="1" applyBorder="1" applyAlignment="1">
      <alignment horizontal="right"/>
    </xf>
    <xf numFmtId="0" fontId="3" fillId="0" borderId="2" xfId="0" applyFont="1" applyBorder="1" applyAlignment="1">
      <alignment/>
    </xf>
    <xf numFmtId="0" fontId="3" fillId="0" borderId="54" xfId="0" applyFont="1" applyBorder="1" applyAlignment="1">
      <alignment/>
    </xf>
    <xf numFmtId="0" fontId="3" fillId="0" borderId="51" xfId="0" applyFont="1" applyFill="1" applyBorder="1" applyAlignment="1">
      <alignment horizontal="left" wrapText="1"/>
    </xf>
    <xf numFmtId="0" fontId="3" fillId="0" borderId="57" xfId="0" applyFont="1" applyBorder="1" applyAlignment="1">
      <alignment/>
    </xf>
    <xf numFmtId="0" fontId="3" fillId="0" borderId="55" xfId="0" applyFont="1" applyFill="1" applyBorder="1" applyAlignment="1">
      <alignment/>
    </xf>
    <xf numFmtId="0" fontId="3" fillId="0" borderId="58" xfId="0" applyFont="1" applyBorder="1" applyAlignment="1">
      <alignment/>
    </xf>
    <xf numFmtId="2" fontId="3" fillId="0" borderId="57" xfId="0" applyNumberFormat="1" applyFont="1" applyBorder="1" applyAlignment="1">
      <alignment/>
    </xf>
    <xf numFmtId="2" fontId="3" fillId="0" borderId="55" xfId="0" applyNumberFormat="1" applyFont="1" applyBorder="1" applyAlignment="1">
      <alignment/>
    </xf>
    <xf numFmtId="2" fontId="3" fillId="0" borderId="58" xfId="0" applyNumberFormat="1" applyFont="1" applyBorder="1" applyAlignment="1">
      <alignment/>
    </xf>
    <xf numFmtId="0" fontId="3" fillId="0" borderId="49" xfId="0" applyFont="1" applyBorder="1" applyAlignment="1">
      <alignment wrapText="1"/>
    </xf>
    <xf numFmtId="0" fontId="3" fillId="0" borderId="59" xfId="0" applyFont="1" applyBorder="1" applyAlignment="1">
      <alignment wrapText="1"/>
    </xf>
    <xf numFmtId="0" fontId="3" fillId="0" borderId="25" xfId="0" applyFont="1" applyBorder="1" applyAlignment="1">
      <alignment wrapText="1"/>
    </xf>
    <xf numFmtId="0" fontId="3" fillId="0" borderId="47" xfId="0" applyFont="1" applyBorder="1" applyAlignment="1">
      <alignment wrapText="1"/>
    </xf>
    <xf numFmtId="0" fontId="3" fillId="0" borderId="50" xfId="0" applyFont="1" applyBorder="1" applyAlignment="1">
      <alignment wrapText="1"/>
    </xf>
    <xf numFmtId="0" fontId="3" fillId="0" borderId="53" xfId="0" applyFont="1" applyBorder="1" applyAlignment="1">
      <alignment wrapText="1"/>
    </xf>
    <xf numFmtId="0" fontId="3" fillId="0" borderId="2" xfId="0" applyFont="1" applyBorder="1" applyAlignment="1">
      <alignment wrapText="1"/>
    </xf>
    <xf numFmtId="0" fontId="3" fillId="0" borderId="7" xfId="0" applyFont="1" applyBorder="1" applyAlignment="1">
      <alignment wrapText="1"/>
    </xf>
    <xf numFmtId="0" fontId="3" fillId="0" borderId="50" xfId="0" applyFont="1" applyFill="1" applyBorder="1" applyAlignment="1">
      <alignment wrapText="1"/>
    </xf>
    <xf numFmtId="0" fontId="3" fillId="0" borderId="53" xfId="0" applyFont="1" applyBorder="1" applyAlignment="1">
      <alignment/>
    </xf>
    <xf numFmtId="0" fontId="3" fillId="0" borderId="7" xfId="0" applyFont="1" applyBorder="1" applyAlignment="1">
      <alignment/>
    </xf>
    <xf numFmtId="0" fontId="3" fillId="0" borderId="51" xfId="0" applyFont="1" applyFill="1" applyBorder="1" applyAlignment="1">
      <alignment wrapText="1"/>
    </xf>
    <xf numFmtId="0" fontId="3" fillId="0" borderId="55" xfId="0" applyFont="1" applyBorder="1" applyAlignment="1">
      <alignment/>
    </xf>
    <xf numFmtId="0" fontId="3" fillId="0" borderId="56" xfId="0" applyFont="1" applyBorder="1" applyAlignment="1">
      <alignment/>
    </xf>
    <xf numFmtId="0" fontId="1" fillId="3" borderId="8" xfId="0" applyFont="1" applyFill="1" applyBorder="1" applyAlignment="1">
      <alignment horizontal="left" vertical="top" wrapText="1"/>
    </xf>
    <xf numFmtId="0" fontId="1" fillId="3" borderId="33" xfId="0" applyFont="1" applyFill="1" applyBorder="1" applyAlignment="1">
      <alignment horizontal="left" vertical="top" wrapText="1"/>
    </xf>
    <xf numFmtId="0" fontId="0" fillId="3" borderId="33" xfId="0" applyFill="1" applyBorder="1" applyAlignment="1">
      <alignment horizontal="left"/>
    </xf>
    <xf numFmtId="0" fontId="0" fillId="3" borderId="11" xfId="0" applyFill="1" applyBorder="1" applyAlignment="1">
      <alignment horizontal="left"/>
    </xf>
    <xf numFmtId="0" fontId="3" fillId="3" borderId="5" xfId="0" applyFont="1" applyFill="1" applyBorder="1" applyAlignment="1">
      <alignment horizontal="center" vertical="center" wrapText="1"/>
    </xf>
    <xf numFmtId="0" fontId="3" fillId="3" borderId="5" xfId="0" applyFont="1" applyFill="1" applyBorder="1" applyAlignment="1">
      <alignment vertical="center" wrapText="1"/>
    </xf>
    <xf numFmtId="0" fontId="3" fillId="3" borderId="89" xfId="0" applyFont="1" applyFill="1" applyBorder="1" applyAlignment="1">
      <alignment vertical="center" wrapText="1"/>
    </xf>
    <xf numFmtId="0" fontId="3" fillId="3" borderId="5" xfId="0" applyFont="1" applyFill="1" applyBorder="1" applyAlignment="1">
      <alignment/>
    </xf>
    <xf numFmtId="0" fontId="2" fillId="3" borderId="89" xfId="0" applyFont="1" applyFill="1" applyBorder="1" applyAlignment="1">
      <alignment vertical="center" wrapText="1"/>
    </xf>
    <xf numFmtId="0" fontId="2" fillId="3" borderId="5" xfId="0" applyFont="1" applyFill="1" applyBorder="1" applyAlignment="1">
      <alignment/>
    </xf>
    <xf numFmtId="0" fontId="2" fillId="3" borderId="5" xfId="0" applyFont="1" applyFill="1" applyBorder="1" applyAlignment="1">
      <alignment vertical="center" wrapText="1"/>
    </xf>
    <xf numFmtId="0" fontId="2" fillId="3" borderId="5" xfId="0" applyFont="1" applyFill="1" applyBorder="1" applyAlignment="1">
      <alignment horizontal="center" vertical="center" wrapText="1"/>
    </xf>
    <xf numFmtId="0" fontId="2" fillId="3" borderId="40" xfId="0" applyFont="1" applyFill="1" applyBorder="1" applyAlignment="1">
      <alignment vertical="center" wrapText="1"/>
    </xf>
    <xf numFmtId="0" fontId="2" fillId="3" borderId="90" xfId="0" applyFont="1" applyFill="1" applyBorder="1" applyAlignment="1">
      <alignment vertical="center" wrapText="1"/>
    </xf>
    <xf numFmtId="0" fontId="2" fillId="3" borderId="91" xfId="0" applyFont="1" applyFill="1" applyBorder="1" applyAlignment="1">
      <alignment vertical="center" wrapText="1"/>
    </xf>
    <xf numFmtId="0" fontId="2" fillId="3" borderId="6" xfId="0" applyFont="1" applyFill="1" applyBorder="1" applyAlignment="1">
      <alignment vertical="center" wrapText="1"/>
    </xf>
    <xf numFmtId="0" fontId="2" fillId="3" borderId="92" xfId="0" applyFont="1" applyFill="1" applyBorder="1" applyAlignment="1">
      <alignment vertical="center" wrapText="1"/>
    </xf>
    <xf numFmtId="0" fontId="2" fillId="3" borderId="6" xfId="0" applyFont="1" applyFill="1" applyBorder="1" applyAlignment="1">
      <alignment vertical="center" wrapText="1"/>
    </xf>
    <xf numFmtId="0" fontId="2" fillId="3" borderId="92" xfId="0" applyFont="1" applyFill="1" applyBorder="1" applyAlignment="1">
      <alignment vertical="center" wrapText="1"/>
    </xf>
    <xf numFmtId="0" fontId="2" fillId="3" borderId="89" xfId="0" applyFont="1" applyFill="1" applyBorder="1" applyAlignment="1">
      <alignment vertical="center" wrapText="1"/>
    </xf>
    <xf numFmtId="0" fontId="3" fillId="3" borderId="5" xfId="0" applyFont="1" applyFill="1" applyBorder="1" applyAlignment="1">
      <alignment vertical="center" wrapText="1"/>
    </xf>
    <xf numFmtId="0" fontId="3" fillId="3" borderId="89" xfId="0" applyFont="1" applyFill="1" applyBorder="1" applyAlignment="1">
      <alignment vertical="center" wrapText="1"/>
    </xf>
    <xf numFmtId="0" fontId="0" fillId="3" borderId="5" xfId="0" applyFill="1" applyBorder="1" applyAlignment="1">
      <alignment/>
    </xf>
    <xf numFmtId="0" fontId="0" fillId="3" borderId="5" xfId="0" applyFill="1" applyBorder="1" applyAlignment="1">
      <alignment vertical="center" wrapText="1"/>
    </xf>
    <xf numFmtId="0" fontId="0" fillId="3" borderId="6" xfId="0" applyFont="1" applyFill="1" applyBorder="1" applyAlignment="1">
      <alignment vertical="center" wrapText="1"/>
    </xf>
    <xf numFmtId="0" fontId="0" fillId="3" borderId="92" xfId="0" applyFont="1" applyFill="1" applyBorder="1" applyAlignment="1">
      <alignment vertical="center" wrapText="1"/>
    </xf>
    <xf numFmtId="0" fontId="0" fillId="3" borderId="89" xfId="0" applyFont="1" applyFill="1" applyBorder="1" applyAlignment="1">
      <alignment vertical="center" wrapText="1"/>
    </xf>
    <xf numFmtId="0" fontId="0" fillId="3" borderId="6" xfId="0" applyFill="1" applyBorder="1" applyAlignment="1">
      <alignment vertical="center" wrapText="1"/>
    </xf>
    <xf numFmtId="0" fontId="0" fillId="3" borderId="92" xfId="0" applyFill="1" applyBorder="1" applyAlignment="1">
      <alignment vertical="center" wrapText="1"/>
    </xf>
    <xf numFmtId="0" fontId="0" fillId="3" borderId="89" xfId="0" applyFill="1" applyBorder="1" applyAlignment="1">
      <alignment vertical="center" wrapText="1"/>
    </xf>
    <xf numFmtId="0" fontId="0" fillId="3" borderId="5" xfId="0" applyFont="1" applyFill="1" applyBorder="1" applyAlignment="1">
      <alignment vertical="center" wrapText="1"/>
    </xf>
    <xf numFmtId="0" fontId="1" fillId="0" borderId="8" xfId="0" applyFont="1" applyBorder="1" applyAlignment="1">
      <alignment horizontal="left" vertical="top" wrapText="1"/>
    </xf>
    <xf numFmtId="0" fontId="1" fillId="0" borderId="33" xfId="0" applyFont="1" applyBorder="1" applyAlignment="1">
      <alignment horizontal="left" vertical="top" wrapText="1"/>
    </xf>
    <xf numFmtId="0" fontId="0" fillId="0" borderId="33" xfId="0" applyBorder="1" applyAlignment="1">
      <alignment horizontal="left"/>
    </xf>
    <xf numFmtId="0" fontId="0" fillId="0" borderId="11" xfId="0" applyBorder="1" applyAlignment="1">
      <alignment horizontal="left"/>
    </xf>
    <xf numFmtId="0" fontId="0" fillId="3" borderId="5" xfId="0" applyFill="1" applyBorder="1" applyAlignment="1">
      <alignment horizontal="center" vertical="center" wrapText="1"/>
    </xf>
    <xf numFmtId="0" fontId="0" fillId="3" borderId="5" xfId="0" applyFont="1" applyFill="1" applyBorder="1" applyAlignment="1">
      <alignment horizontal="center" vertical="center" wrapText="1"/>
    </xf>
    <xf numFmtId="0" fontId="2" fillId="3" borderId="93" xfId="0" applyFont="1" applyFill="1" applyBorder="1" applyAlignment="1">
      <alignment vertical="center" wrapText="1"/>
    </xf>
    <xf numFmtId="0" fontId="2" fillId="3" borderId="94" xfId="0" applyFont="1" applyFill="1" applyBorder="1" applyAlignment="1">
      <alignment vertical="center" wrapText="1"/>
    </xf>
    <xf numFmtId="0" fontId="2" fillId="3" borderId="95" xfId="0" applyFont="1" applyFill="1" applyBorder="1" applyAlignment="1">
      <alignment vertical="center" wrapText="1"/>
    </xf>
    <xf numFmtId="0" fontId="1" fillId="3" borderId="11" xfId="0" applyFont="1" applyFill="1" applyBorder="1" applyAlignment="1">
      <alignment horizontal="left" vertical="top" wrapText="1"/>
    </xf>
    <xf numFmtId="0" fontId="2" fillId="3" borderId="6" xfId="0" applyFont="1" applyFill="1" applyBorder="1" applyAlignment="1">
      <alignment horizontal="center" vertical="center" wrapText="1"/>
    </xf>
    <xf numFmtId="0" fontId="2" fillId="3" borderId="92" xfId="0" applyFont="1" applyFill="1" applyBorder="1" applyAlignment="1">
      <alignment horizontal="center" vertical="center" wrapText="1"/>
    </xf>
    <xf numFmtId="0" fontId="2" fillId="3" borderId="89" xfId="0" applyFont="1" applyFill="1" applyBorder="1" applyAlignment="1">
      <alignment horizontal="center" vertical="center" wrapText="1"/>
    </xf>
    <xf numFmtId="0" fontId="11" fillId="3" borderId="5" xfId="0" applyFont="1" applyFill="1" applyBorder="1" applyAlignment="1">
      <alignment vertical="center"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2</xdr:row>
      <xdr:rowOff>19050</xdr:rowOff>
    </xdr:from>
    <xdr:to>
      <xdr:col>9</xdr:col>
      <xdr:colOff>428625</xdr:colOff>
      <xdr:row>16</xdr:row>
      <xdr:rowOff>19050</xdr:rowOff>
    </xdr:to>
    <xdr:sp>
      <xdr:nvSpPr>
        <xdr:cNvPr id="1" name="TextBox 3"/>
        <xdr:cNvSpPr txBox="1">
          <a:spLocks noChangeArrowheads="1"/>
        </xdr:cNvSpPr>
      </xdr:nvSpPr>
      <xdr:spPr>
        <a:xfrm>
          <a:off x="3971925" y="647700"/>
          <a:ext cx="1543050" cy="3038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Il report contiene:
a) il numero complessivo degli atti sottoposti a controllo relativi all'anno 2015;
b) per ogni tipologia di rilievo:
si = numero atti in cui si rileva l'indicazione di quanto pevisto;
no= numero atti in cui non si rileva indicazione di quanto previsto;
non applic.= numero degli atti in cui non è applicabile l'indicazione e/o richiamo di quanto previsto.</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19050</xdr:rowOff>
    </xdr:from>
    <xdr:to>
      <xdr:col>3</xdr:col>
      <xdr:colOff>0</xdr:colOff>
      <xdr:row>5</xdr:row>
      <xdr:rowOff>285750</xdr:rowOff>
    </xdr:to>
    <xdr:sp>
      <xdr:nvSpPr>
        <xdr:cNvPr id="1" name="TextBox 2"/>
        <xdr:cNvSpPr txBox="1">
          <a:spLocks noChangeArrowheads="1"/>
        </xdr:cNvSpPr>
      </xdr:nvSpPr>
      <xdr:spPr>
        <a:xfrm>
          <a:off x="2276475" y="647700"/>
          <a:ext cx="0"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Negli prosetto sono riportati:
a) per ogni anno il numero complessivo degli atti sottoposti a controllo, distinto per Settore;
b) per ogni tipologia di rilievo il numero degli atti (percentuale) contenenti la stessa tipologia di rilievo.</a:t>
          </a:r>
        </a:p>
      </xdr:txBody>
    </xdr:sp>
    <xdr:clientData/>
  </xdr:twoCellAnchor>
  <xdr:twoCellAnchor>
    <xdr:from>
      <xdr:col>7</xdr:col>
      <xdr:colOff>114300</xdr:colOff>
      <xdr:row>2</xdr:row>
      <xdr:rowOff>209550</xdr:rowOff>
    </xdr:from>
    <xdr:to>
      <xdr:col>9</xdr:col>
      <xdr:colOff>504825</xdr:colOff>
      <xdr:row>16</xdr:row>
      <xdr:rowOff>47625</xdr:rowOff>
    </xdr:to>
    <xdr:sp>
      <xdr:nvSpPr>
        <xdr:cNvPr id="2" name="TextBox 3"/>
        <xdr:cNvSpPr txBox="1">
          <a:spLocks noChangeArrowheads="1"/>
        </xdr:cNvSpPr>
      </xdr:nvSpPr>
      <xdr:spPr>
        <a:xfrm>
          <a:off x="4010025" y="838200"/>
          <a:ext cx="1609725" cy="2857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Il report contiene:
a) il numero complessivo degli atti sottoposti a controllo relativi all'anno 2015;
b) per ogni tipologia di rilievo:
si = numero atti in cui si rileva l'indicazione di quanto pevisto;
no= numero atti in cui non si rileva indicazione di quanto previsto;
non applic.= numero degli atti in cui non è applicabile l'indicazione e/o richiamo di quanto previsto.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2</xdr:row>
      <xdr:rowOff>104775</xdr:rowOff>
    </xdr:from>
    <xdr:to>
      <xdr:col>9</xdr:col>
      <xdr:colOff>466725</xdr:colOff>
      <xdr:row>9</xdr:row>
      <xdr:rowOff>333375</xdr:rowOff>
    </xdr:to>
    <xdr:sp>
      <xdr:nvSpPr>
        <xdr:cNvPr id="1" name="TextBox 1"/>
        <xdr:cNvSpPr txBox="1">
          <a:spLocks noChangeArrowheads="1"/>
        </xdr:cNvSpPr>
      </xdr:nvSpPr>
      <xdr:spPr>
        <a:xfrm>
          <a:off x="4105275" y="733425"/>
          <a:ext cx="1562100" cy="3276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Il report contiene:
a) il numero complessivo degli atti sottoposti a controllo relativi all'anno 2015;
b) per ogni tipologia di rilievo:
si = numero atti in cui si rileva l'indicazione di quanto pevisto;
no= numero atti in cui non si rileva indicazione di quanto previsto;
non applic.= numero degli atti in cui non è applicabile l'indicazione e/o richiamo di quanto previsto.</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19050</xdr:rowOff>
    </xdr:from>
    <xdr:to>
      <xdr:col>3</xdr:col>
      <xdr:colOff>0</xdr:colOff>
      <xdr:row>5</xdr:row>
      <xdr:rowOff>285750</xdr:rowOff>
    </xdr:to>
    <xdr:sp>
      <xdr:nvSpPr>
        <xdr:cNvPr id="1" name="TextBox 2"/>
        <xdr:cNvSpPr txBox="1">
          <a:spLocks noChangeArrowheads="1"/>
        </xdr:cNvSpPr>
      </xdr:nvSpPr>
      <xdr:spPr>
        <a:xfrm>
          <a:off x="2238375" y="647700"/>
          <a:ext cx="0" cy="904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Negli prosetto sono riportati:
a) per ogni anno il numero complessivo degli atti sottoposti a controllo, distinto per Settore;
b) per ogni tipologia di rilievo il numero degli atti (percentuale) contenenti la stessa tipologia di rilievo.</a:t>
          </a:r>
        </a:p>
      </xdr:txBody>
    </xdr:sp>
    <xdr:clientData/>
  </xdr:twoCellAnchor>
  <xdr:twoCellAnchor>
    <xdr:from>
      <xdr:col>7</xdr:col>
      <xdr:colOff>114300</xdr:colOff>
      <xdr:row>2</xdr:row>
      <xdr:rowOff>47625</xdr:rowOff>
    </xdr:from>
    <xdr:to>
      <xdr:col>9</xdr:col>
      <xdr:colOff>485775</xdr:colOff>
      <xdr:row>15</xdr:row>
      <xdr:rowOff>276225</xdr:rowOff>
    </xdr:to>
    <xdr:sp>
      <xdr:nvSpPr>
        <xdr:cNvPr id="2" name="TextBox 3"/>
        <xdr:cNvSpPr txBox="1">
          <a:spLocks noChangeArrowheads="1"/>
        </xdr:cNvSpPr>
      </xdr:nvSpPr>
      <xdr:spPr>
        <a:xfrm>
          <a:off x="3829050" y="676275"/>
          <a:ext cx="1590675" cy="2981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Il report contiene:
a) il numero complessivo degli atti sottoposti a controllo relativi all'anno 2015;
b) per ogni tipologia di rilievo:
si = numero atti in cui si rileva l'indicazione di quanto pevisto;
no= numero atti in cui non si rileva indicazione di quanto previsto;
non applic.= numero degli atti in cui non è applicabile l'indicazione e/o richiamo di quanto previsto.</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3</xdr:row>
      <xdr:rowOff>9525</xdr:rowOff>
    </xdr:from>
    <xdr:to>
      <xdr:col>9</xdr:col>
      <xdr:colOff>571500</xdr:colOff>
      <xdr:row>12</xdr:row>
      <xdr:rowOff>104775</xdr:rowOff>
    </xdr:to>
    <xdr:sp>
      <xdr:nvSpPr>
        <xdr:cNvPr id="1" name="TextBox 1"/>
        <xdr:cNvSpPr txBox="1">
          <a:spLocks noChangeArrowheads="1"/>
        </xdr:cNvSpPr>
      </xdr:nvSpPr>
      <xdr:spPr>
        <a:xfrm>
          <a:off x="4133850" y="895350"/>
          <a:ext cx="1666875" cy="3314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Il report contiene:
a) il numero complessivo degli atti sottoposti a controllo relativi all'anno 2015;
b) per ogni tipologia di rilievo:
si = numero atti in cui si rileva l'indicazione di quanto pevisto;
no= numero atti in cui non si rileva indicazione di quanto previsto;
non applic.= numero degli atti in cui non è applicabile l'indicazione e/o richiamo di quanto previsto.</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3</xdr:row>
      <xdr:rowOff>266700</xdr:rowOff>
    </xdr:from>
    <xdr:to>
      <xdr:col>11</xdr:col>
      <xdr:colOff>552450</xdr:colOff>
      <xdr:row>10</xdr:row>
      <xdr:rowOff>514350</xdr:rowOff>
    </xdr:to>
    <xdr:sp>
      <xdr:nvSpPr>
        <xdr:cNvPr id="1" name="TextBox 3"/>
        <xdr:cNvSpPr txBox="1">
          <a:spLocks noChangeArrowheads="1"/>
        </xdr:cNvSpPr>
      </xdr:nvSpPr>
      <xdr:spPr>
        <a:xfrm>
          <a:off x="4619625" y="1209675"/>
          <a:ext cx="2362200" cy="2562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Il report contiene:
a) il numero complessivo degli atti sottoposti a controllo relativi all'anno 2015;
b) per ogni tipologia di rilievo:
si = numero atti in cui si rileva l'indicazione di quanto pevistocon relativa %;
no= numero atti in cui non si rileva indicazione di quanto previsto con relativa %;
non applic.= numero degli atti in cui non è applicabile l'indicazione e/o richiamo di quanto previsto con relativa %.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3</xdr:row>
      <xdr:rowOff>342900</xdr:rowOff>
    </xdr:from>
    <xdr:to>
      <xdr:col>12</xdr:col>
      <xdr:colOff>104775</xdr:colOff>
      <xdr:row>9</xdr:row>
      <xdr:rowOff>171450</xdr:rowOff>
    </xdr:to>
    <xdr:sp>
      <xdr:nvSpPr>
        <xdr:cNvPr id="1" name="TextBox 3"/>
        <xdr:cNvSpPr txBox="1">
          <a:spLocks noChangeArrowheads="1"/>
        </xdr:cNvSpPr>
      </xdr:nvSpPr>
      <xdr:spPr>
        <a:xfrm>
          <a:off x="4333875" y="1400175"/>
          <a:ext cx="2924175" cy="1943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Il report contiene:
a) il numero complessivo degli atti sottoposti a controllo relativi all'anno 2015;
b) per ogni tipologia di rilievo:
si = numero atti in cui si rileva l'indicazione di quanto pevisto con relativa %;
no= numero atti in cui non si rileva indicazione di quanto previsto con relativa %;
non applic.= numero degli atti in cui non è applicabile l'indicazione e/o richiamo di quanto previsto con relativa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2</xdr:row>
      <xdr:rowOff>19050</xdr:rowOff>
    </xdr:from>
    <xdr:to>
      <xdr:col>9</xdr:col>
      <xdr:colOff>552450</xdr:colOff>
      <xdr:row>14</xdr:row>
      <xdr:rowOff>142875</xdr:rowOff>
    </xdr:to>
    <xdr:sp>
      <xdr:nvSpPr>
        <xdr:cNvPr id="1" name="TextBox 3"/>
        <xdr:cNvSpPr txBox="1">
          <a:spLocks noChangeArrowheads="1"/>
        </xdr:cNvSpPr>
      </xdr:nvSpPr>
      <xdr:spPr>
        <a:xfrm>
          <a:off x="3800475" y="1171575"/>
          <a:ext cx="1638300" cy="2714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Il report contiene:
a) il numero complessivo degli atti sottoposti a controllo relativi all'anno 2015;
b) per ogni tipologia di rilievo:
si = numero atti in cui si rileva l'indicazione di quanto pevisto;
no= numero atti in cui non si rileva indicazione di quanto previsto;
non applic.= numero degli atti in cui non è applicabile l'indicazione e/o richiamo di quanto previsto.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2</xdr:row>
      <xdr:rowOff>57150</xdr:rowOff>
    </xdr:from>
    <xdr:to>
      <xdr:col>9</xdr:col>
      <xdr:colOff>457200</xdr:colOff>
      <xdr:row>9</xdr:row>
      <xdr:rowOff>352425</xdr:rowOff>
    </xdr:to>
    <xdr:sp>
      <xdr:nvSpPr>
        <xdr:cNvPr id="1" name="TextBox 1"/>
        <xdr:cNvSpPr txBox="1">
          <a:spLocks noChangeArrowheads="1"/>
        </xdr:cNvSpPr>
      </xdr:nvSpPr>
      <xdr:spPr>
        <a:xfrm>
          <a:off x="3848100" y="933450"/>
          <a:ext cx="1552575" cy="3057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Il report contiene:
a) il numero complessivo degli atti sottoposti a controllo relativi all'anno 2015;
b) per ogni tipologia di rilievo:
si = numero atti in cui si rileva l'indicazione di quanto pevisto;
no= numero atti in cui non si rileva indicazione di quanto previsto;
non applic.= numero degli atti in cui non è applicabile l'indicazione e/o richiamo di quanto previsto.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TextBox 2"/>
        <xdr:cNvSpPr txBox="1">
          <a:spLocks noChangeArrowheads="1"/>
        </xdr:cNvSpPr>
      </xdr:nvSpPr>
      <xdr:spPr>
        <a:xfrm>
          <a:off x="310515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Negli prosetto sono riportati:
a) per ogni anno il numero complessivo degli atti sottoposti a controllo, distinto per Settore;
b) per ogni tipologia di rilievo il numero degli atti (percentuale) contenenti la stessa tipologia di rilievo.</a:t>
          </a:r>
        </a:p>
      </xdr:txBody>
    </xdr:sp>
    <xdr:clientData/>
  </xdr:twoCellAnchor>
  <xdr:twoCellAnchor>
    <xdr:from>
      <xdr:col>7</xdr:col>
      <xdr:colOff>76200</xdr:colOff>
      <xdr:row>3</xdr:row>
      <xdr:rowOff>0</xdr:rowOff>
    </xdr:from>
    <xdr:to>
      <xdr:col>9</xdr:col>
      <xdr:colOff>523875</xdr:colOff>
      <xdr:row>16</xdr:row>
      <xdr:rowOff>47625</xdr:rowOff>
    </xdr:to>
    <xdr:sp>
      <xdr:nvSpPr>
        <xdr:cNvPr id="2" name="TextBox 3"/>
        <xdr:cNvSpPr txBox="1">
          <a:spLocks noChangeArrowheads="1"/>
        </xdr:cNvSpPr>
      </xdr:nvSpPr>
      <xdr:spPr>
        <a:xfrm>
          <a:off x="4038600" y="885825"/>
          <a:ext cx="1666875" cy="2771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Il report contiene:
a) il numero complessivo degli atti sottoposti a controllo relativi all'anno 2015;
b) per ogni tipologia di rilievo:
si = numero atti in cui si rileva l'indicazione di quanto pevisto;
no= numero atti in cui non si rileva indicazione di quanto previsto;
non applic.= numero degli atti in cui non è applicabile l'indicazione e/o richiamo di quanto previsto.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2</xdr:row>
      <xdr:rowOff>161925</xdr:rowOff>
    </xdr:from>
    <xdr:to>
      <xdr:col>9</xdr:col>
      <xdr:colOff>409575</xdr:colOff>
      <xdr:row>11</xdr:row>
      <xdr:rowOff>38100</xdr:rowOff>
    </xdr:to>
    <xdr:sp>
      <xdr:nvSpPr>
        <xdr:cNvPr id="1" name="TextBox 1"/>
        <xdr:cNvSpPr txBox="1">
          <a:spLocks noChangeArrowheads="1"/>
        </xdr:cNvSpPr>
      </xdr:nvSpPr>
      <xdr:spPr>
        <a:xfrm>
          <a:off x="3838575" y="1362075"/>
          <a:ext cx="1533525" cy="3086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Il report contiene:
a) il numero complessivo degli atti sottoposti a controllo relativi all'anno 2015;
b) per ogni tipologia di rilievo:
si = numero atti in cui si rileva l'indicazione di quanto pevisto;
no= numero atti in cui non si rileva indicazione di quanto previsto;
non applic.= numero degli atti in cui non è applicabile l'indicazione e/o richiamo di quanto previsto.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19050</xdr:rowOff>
    </xdr:from>
    <xdr:to>
      <xdr:col>3</xdr:col>
      <xdr:colOff>0</xdr:colOff>
      <xdr:row>5</xdr:row>
      <xdr:rowOff>285750</xdr:rowOff>
    </xdr:to>
    <xdr:sp>
      <xdr:nvSpPr>
        <xdr:cNvPr id="1" name="TextBox 2"/>
        <xdr:cNvSpPr txBox="1">
          <a:spLocks noChangeArrowheads="1"/>
        </xdr:cNvSpPr>
      </xdr:nvSpPr>
      <xdr:spPr>
        <a:xfrm>
          <a:off x="2200275" y="647700"/>
          <a:ext cx="0" cy="904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Negli prosetto sono riportati:
a) per ogni anno il numero complessivo degli atti sottoposti a controllo, distinto per Settore;
b) per ogni tipologia di rilievo il numero degli atti (percentuale) contenenti la stessa tipologia di rilievo.</a:t>
          </a:r>
        </a:p>
      </xdr:txBody>
    </xdr:sp>
    <xdr:clientData/>
  </xdr:twoCellAnchor>
  <xdr:twoCellAnchor>
    <xdr:from>
      <xdr:col>7</xdr:col>
      <xdr:colOff>57150</xdr:colOff>
      <xdr:row>2</xdr:row>
      <xdr:rowOff>47625</xdr:rowOff>
    </xdr:from>
    <xdr:to>
      <xdr:col>9</xdr:col>
      <xdr:colOff>409575</xdr:colOff>
      <xdr:row>15</xdr:row>
      <xdr:rowOff>66675</xdr:rowOff>
    </xdr:to>
    <xdr:sp>
      <xdr:nvSpPr>
        <xdr:cNvPr id="2" name="TextBox 3"/>
        <xdr:cNvSpPr txBox="1">
          <a:spLocks noChangeArrowheads="1"/>
        </xdr:cNvSpPr>
      </xdr:nvSpPr>
      <xdr:spPr>
        <a:xfrm>
          <a:off x="3686175" y="676275"/>
          <a:ext cx="1571625" cy="2895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Il report contiene:
a) il numero complessivo degli atti sottoposti a controllo relativi all'anno 2015;
b) per ogni tipologia di rilievo:
</a:t>
          </a:r>
          <a:r>
            <a:rPr lang="en-US" cap="none" sz="1000" b="0" i="0" u="none" baseline="0">
              <a:latin typeface="Arial"/>
              <a:ea typeface="Arial"/>
              <a:cs typeface="Arial"/>
            </a:rPr>
            <a:t>si</a:t>
          </a:r>
          <a:r>
            <a:rPr lang="en-US" cap="none" sz="1000" b="0" i="0" u="none" baseline="0">
              <a:latin typeface="Arial"/>
              <a:ea typeface="Arial"/>
              <a:cs typeface="Arial"/>
            </a:rPr>
            <a:t> = numero atti in cui si rileva l'indicazione di quanto pevisto;
</a:t>
          </a:r>
          <a:r>
            <a:rPr lang="en-US" cap="none" sz="1000" b="0" i="0" u="none" baseline="0">
              <a:latin typeface="Arial"/>
              <a:ea typeface="Arial"/>
              <a:cs typeface="Arial"/>
            </a:rPr>
            <a:t>no</a:t>
          </a:r>
          <a:r>
            <a:rPr lang="en-US" cap="none" sz="1000" b="0" i="0" u="none" baseline="0">
              <a:latin typeface="Arial"/>
              <a:ea typeface="Arial"/>
              <a:cs typeface="Arial"/>
            </a:rPr>
            <a:t> = numero atti in cui non si rileva indicazione di quanto previsto;
</a:t>
          </a:r>
          <a:r>
            <a:rPr lang="en-US" cap="none" sz="1000" b="0" i="0" u="none" baseline="0">
              <a:latin typeface="Arial"/>
              <a:ea typeface="Arial"/>
              <a:cs typeface="Arial"/>
            </a:rPr>
            <a:t>non applic</a:t>
          </a:r>
          <a:r>
            <a:rPr lang="en-US" cap="none" sz="1000" b="0" i="0" u="none" baseline="0">
              <a:latin typeface="Arial"/>
              <a:ea typeface="Arial"/>
              <a:cs typeface="Arial"/>
            </a:rPr>
            <a:t>.= numero degli atti in cui non è applicabile l'indicazione e/o richiamo di quanto previsto.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2</xdr:row>
      <xdr:rowOff>47625</xdr:rowOff>
    </xdr:from>
    <xdr:to>
      <xdr:col>9</xdr:col>
      <xdr:colOff>514350</xdr:colOff>
      <xdr:row>10</xdr:row>
      <xdr:rowOff>85725</xdr:rowOff>
    </xdr:to>
    <xdr:sp>
      <xdr:nvSpPr>
        <xdr:cNvPr id="1" name="TextBox 1"/>
        <xdr:cNvSpPr txBox="1">
          <a:spLocks noChangeArrowheads="1"/>
        </xdr:cNvSpPr>
      </xdr:nvSpPr>
      <xdr:spPr>
        <a:xfrm>
          <a:off x="3800475" y="781050"/>
          <a:ext cx="1600200" cy="3228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Il report contiene:
a) il numero complessivo degli atti sottoposti a controllo relativi all'anno 2015;
b) per ogni tipologia di rilievo:
si = numero atti in cui si rileva l'indicazione di quanto pevisto;
no= numero atti in cui non si rileva indicazione di quanto previsto;
non applic.= numero degli atti in cui non è applicabile l'indicazione e/o richiamo di quanto previsto.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19050</xdr:rowOff>
    </xdr:from>
    <xdr:to>
      <xdr:col>3</xdr:col>
      <xdr:colOff>0</xdr:colOff>
      <xdr:row>5</xdr:row>
      <xdr:rowOff>285750</xdr:rowOff>
    </xdr:to>
    <xdr:sp>
      <xdr:nvSpPr>
        <xdr:cNvPr id="1" name="TextBox 2"/>
        <xdr:cNvSpPr txBox="1">
          <a:spLocks noChangeArrowheads="1"/>
        </xdr:cNvSpPr>
      </xdr:nvSpPr>
      <xdr:spPr>
        <a:xfrm>
          <a:off x="2238375" y="647700"/>
          <a:ext cx="0" cy="904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Negli prosetto sono riportati:
a) per ogni anno il numero complessivo degli atti sottoposti a controllo, distinto per Settore;
b) per ogni tipologia di rilievo il numero degli atti (percentuale) contenenti la stessa tipologia di rilievo.</a:t>
          </a:r>
        </a:p>
      </xdr:txBody>
    </xdr:sp>
    <xdr:clientData/>
  </xdr:twoCellAnchor>
  <xdr:twoCellAnchor>
    <xdr:from>
      <xdr:col>7</xdr:col>
      <xdr:colOff>114300</xdr:colOff>
      <xdr:row>2</xdr:row>
      <xdr:rowOff>57150</xdr:rowOff>
    </xdr:from>
    <xdr:to>
      <xdr:col>9</xdr:col>
      <xdr:colOff>457200</xdr:colOff>
      <xdr:row>15</xdr:row>
      <xdr:rowOff>238125</xdr:rowOff>
    </xdr:to>
    <xdr:sp>
      <xdr:nvSpPr>
        <xdr:cNvPr id="2" name="TextBox 3"/>
        <xdr:cNvSpPr txBox="1">
          <a:spLocks noChangeArrowheads="1"/>
        </xdr:cNvSpPr>
      </xdr:nvSpPr>
      <xdr:spPr>
        <a:xfrm>
          <a:off x="3981450" y="685800"/>
          <a:ext cx="1562100" cy="2933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Il report contiene:
a) il numero complessivo degli atti sottoposti a controllo relativi all'anno 2015;
b) per ogni tipologia di rilievo:
si = numero atti in cui si rileva l'indicazione di quanto pevisto;
no= numero atti in cui non si rileva indicazione di quanto previsto;
non applic.= numero degli atti in cui non è applicabile l'indicazione e/o richiamo di quanto previsto.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2</xdr:row>
      <xdr:rowOff>104775</xdr:rowOff>
    </xdr:from>
    <xdr:to>
      <xdr:col>9</xdr:col>
      <xdr:colOff>533400</xdr:colOff>
      <xdr:row>8</xdr:row>
      <xdr:rowOff>57150</xdr:rowOff>
    </xdr:to>
    <xdr:sp>
      <xdr:nvSpPr>
        <xdr:cNvPr id="1" name="TextBox 1"/>
        <xdr:cNvSpPr txBox="1">
          <a:spLocks noChangeArrowheads="1"/>
        </xdr:cNvSpPr>
      </xdr:nvSpPr>
      <xdr:spPr>
        <a:xfrm>
          <a:off x="3752850" y="838200"/>
          <a:ext cx="1685925" cy="2571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Il report contiene:
a) il numero complessivo degli atti sottoposti a controllo relativi all'anno 2015;
b) per ogni tipologia di rilievo:
si = numero atti in cui si rileva l'indicazione di quanto pevisto;
no= numero atti in cui non si rileva indicazione di quanto previsto;
non applic.= numero degli atti in cui non è applicabile l'indicazione e/o richiamo di quanto previsto.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
  <dimension ref="A1:BL393"/>
  <sheetViews>
    <sheetView workbookViewId="0" topLeftCell="AA1">
      <pane ySplit="4" topLeftCell="BM148" activePane="bottomLeft" state="frozen"/>
      <selection pane="topLeft" activeCell="A1" sqref="A1"/>
      <selection pane="bottomLeft" activeCell="A1" sqref="A1:BJ154"/>
    </sheetView>
  </sheetViews>
  <sheetFormatPr defaultColWidth="9.140625" defaultRowHeight="12.75"/>
  <cols>
    <col min="1" max="1" width="4.28125" style="2" bestFit="1" customWidth="1"/>
    <col min="2" max="2" width="6.28125" style="2" bestFit="1" customWidth="1"/>
    <col min="3" max="3" width="9.00390625" style="2" bestFit="1" customWidth="1"/>
    <col min="4" max="4" width="6.140625" style="2" bestFit="1" customWidth="1"/>
    <col min="5" max="5" width="9.00390625" style="2" bestFit="1" customWidth="1"/>
    <col min="6" max="6" width="4.7109375" style="2" bestFit="1" customWidth="1"/>
    <col min="7" max="7" width="14.140625" style="0" bestFit="1" customWidth="1"/>
    <col min="8" max="8" width="40.7109375" style="16" customWidth="1"/>
    <col min="9" max="9" width="4.00390625" style="46" bestFit="1" customWidth="1"/>
    <col min="10" max="10" width="3.00390625" style="46" bestFit="1" customWidth="1"/>
    <col min="11" max="11" width="6.421875" style="46" bestFit="1" customWidth="1"/>
    <col min="12" max="12" width="4.00390625" style="47" bestFit="1" customWidth="1"/>
    <col min="13" max="13" width="3.00390625" style="47" bestFit="1" customWidth="1"/>
    <col min="14" max="14" width="6.421875" style="47" bestFit="1" customWidth="1"/>
    <col min="15" max="15" width="4.00390625" style="47" bestFit="1" customWidth="1"/>
    <col min="16" max="16" width="3.00390625" style="47" bestFit="1" customWidth="1"/>
    <col min="17" max="17" width="6.421875" style="47" bestFit="1" customWidth="1"/>
    <col min="18" max="18" width="4.00390625" style="47" bestFit="1" customWidth="1"/>
    <col min="19" max="19" width="3.00390625" style="47" bestFit="1" customWidth="1"/>
    <col min="20" max="20" width="6.421875" style="47" bestFit="1" customWidth="1"/>
    <col min="21" max="21" width="4.00390625" style="47" bestFit="1" customWidth="1"/>
    <col min="22" max="22" width="3.00390625" style="47" bestFit="1" customWidth="1"/>
    <col min="23" max="23" width="6.421875" style="47" bestFit="1" customWidth="1"/>
    <col min="24" max="24" width="4.00390625" style="47" bestFit="1" customWidth="1"/>
    <col min="25" max="25" width="3.00390625" style="47" customWidth="1"/>
    <col min="26" max="26" width="6.421875" style="47" bestFit="1" customWidth="1"/>
    <col min="27" max="27" width="4.00390625" style="47" bestFit="1" customWidth="1"/>
    <col min="28" max="28" width="3.00390625" style="47" bestFit="1" customWidth="1"/>
    <col min="29" max="29" width="6.421875" style="47" bestFit="1" customWidth="1"/>
    <col min="30" max="30" width="4.00390625" style="47" bestFit="1" customWidth="1"/>
    <col min="31" max="31" width="3.00390625" style="47" bestFit="1" customWidth="1"/>
    <col min="32" max="32" width="6.421875" style="47" bestFit="1" customWidth="1"/>
    <col min="33" max="33" width="2.421875" style="47" bestFit="1" customWidth="1"/>
    <col min="34" max="34" width="4.00390625" style="47" bestFit="1" customWidth="1"/>
    <col min="35" max="35" width="6.421875" style="47" bestFit="1" customWidth="1"/>
    <col min="36" max="36" width="4.00390625" style="47" bestFit="1" customWidth="1"/>
    <col min="37" max="37" width="3.00390625" style="47" bestFit="1" customWidth="1"/>
    <col min="38" max="38" width="6.421875" style="47" bestFit="1" customWidth="1"/>
    <col min="39" max="39" width="4.00390625" style="47" bestFit="1" customWidth="1"/>
    <col min="40" max="40" width="3.00390625" style="47" bestFit="1" customWidth="1"/>
    <col min="41" max="41" width="6.421875" style="47" bestFit="1" customWidth="1"/>
    <col min="42" max="42" width="2.421875" style="47" bestFit="1" customWidth="1"/>
    <col min="43" max="43" width="3.00390625" style="47" bestFit="1" customWidth="1"/>
    <col min="44" max="44" width="4.8515625" style="47" bestFit="1" customWidth="1"/>
    <col min="45" max="45" width="4.00390625" style="47" bestFit="1" customWidth="1"/>
    <col min="46" max="46" width="3.00390625" style="47" bestFit="1" customWidth="1"/>
    <col min="47" max="47" width="6.421875" style="47" bestFit="1" customWidth="1"/>
    <col min="48" max="48" width="4.00390625" style="47" bestFit="1" customWidth="1"/>
    <col min="49" max="49" width="3.00390625" style="47" bestFit="1" customWidth="1"/>
    <col min="50" max="50" width="6.421875" style="47" bestFit="1" customWidth="1"/>
    <col min="51" max="51" width="4.00390625" style="47" bestFit="1" customWidth="1"/>
    <col min="52" max="52" width="3.00390625" style="47" bestFit="1" customWidth="1"/>
    <col min="53" max="53" width="6.421875" style="47" bestFit="1" customWidth="1"/>
    <col min="54" max="54" width="3.00390625" style="47" bestFit="1" customWidth="1"/>
    <col min="55" max="55" width="4.00390625" style="47" bestFit="1" customWidth="1"/>
    <col min="56" max="56" width="6.421875" style="47" bestFit="1" customWidth="1"/>
    <col min="57" max="57" width="2.421875" style="47" bestFit="1" customWidth="1"/>
    <col min="58" max="58" width="3.00390625" style="47" bestFit="1" customWidth="1"/>
    <col min="59" max="59" width="6.421875" style="47" bestFit="1" customWidth="1"/>
    <col min="60" max="60" width="4.00390625" style="47" bestFit="1" customWidth="1"/>
    <col min="61" max="61" width="3.00390625" style="47" bestFit="1" customWidth="1"/>
    <col min="62" max="62" width="6.421875" style="47" bestFit="1" customWidth="1"/>
    <col min="63" max="64" width="9.140625" style="47" customWidth="1"/>
  </cols>
  <sheetData>
    <row r="1" spans="2:5" ht="13.5" thickBot="1">
      <c r="B1" s="18" t="s">
        <v>279</v>
      </c>
      <c r="C1" s="6"/>
      <c r="D1" s="18">
        <v>2015</v>
      </c>
      <c r="E1" s="15"/>
    </row>
    <row r="2" spans="9:62" ht="13.5" thickBot="1">
      <c r="I2" s="540" t="s">
        <v>572</v>
      </c>
      <c r="J2" s="541"/>
      <c r="K2" s="541"/>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542"/>
      <c r="AN2" s="542"/>
      <c r="AO2" s="542"/>
      <c r="AP2" s="542"/>
      <c r="AQ2" s="542"/>
      <c r="AR2" s="542"/>
      <c r="AS2" s="542"/>
      <c r="AT2" s="542"/>
      <c r="AU2" s="542"/>
      <c r="AV2" s="542"/>
      <c r="AW2" s="542"/>
      <c r="AX2" s="542"/>
      <c r="AY2" s="542"/>
      <c r="AZ2" s="542"/>
      <c r="BA2" s="542"/>
      <c r="BB2" s="542"/>
      <c r="BC2" s="542"/>
      <c r="BD2" s="542"/>
      <c r="BE2" s="542"/>
      <c r="BF2" s="542"/>
      <c r="BG2" s="542"/>
      <c r="BH2" s="542"/>
      <c r="BI2" s="542"/>
      <c r="BJ2" s="543"/>
    </row>
    <row r="3" spans="1:64" s="70" customFormat="1" ht="79.5" customHeight="1" thickBot="1" thickTop="1">
      <c r="A3" s="67" t="s">
        <v>407</v>
      </c>
      <c r="B3" s="67" t="s">
        <v>549</v>
      </c>
      <c r="C3" s="67" t="s">
        <v>548</v>
      </c>
      <c r="D3" s="67" t="s">
        <v>550</v>
      </c>
      <c r="E3" s="67" t="s">
        <v>548</v>
      </c>
      <c r="F3" s="67" t="s">
        <v>607</v>
      </c>
      <c r="G3" s="67" t="s">
        <v>608</v>
      </c>
      <c r="H3" s="68" t="s">
        <v>571</v>
      </c>
      <c r="I3" s="544" t="s">
        <v>986</v>
      </c>
      <c r="J3" s="544"/>
      <c r="K3" s="544"/>
      <c r="L3" s="544" t="s">
        <v>458</v>
      </c>
      <c r="M3" s="544"/>
      <c r="N3" s="544"/>
      <c r="O3" s="545" t="s">
        <v>945</v>
      </c>
      <c r="P3" s="545"/>
      <c r="Q3" s="545"/>
      <c r="R3" s="545" t="s">
        <v>946</v>
      </c>
      <c r="S3" s="545"/>
      <c r="T3" s="545"/>
      <c r="U3" s="545" t="s">
        <v>437</v>
      </c>
      <c r="V3" s="545"/>
      <c r="W3" s="545"/>
      <c r="X3" s="545" t="s">
        <v>947</v>
      </c>
      <c r="Y3" s="545"/>
      <c r="Z3" s="545"/>
      <c r="AA3" s="545" t="s">
        <v>948</v>
      </c>
      <c r="AB3" s="545"/>
      <c r="AC3" s="545"/>
      <c r="AD3" s="545" t="s">
        <v>434</v>
      </c>
      <c r="AE3" s="545"/>
      <c r="AF3" s="545"/>
      <c r="AG3" s="545" t="s">
        <v>435</v>
      </c>
      <c r="AH3" s="545"/>
      <c r="AI3" s="545"/>
      <c r="AJ3" s="545" t="s">
        <v>949</v>
      </c>
      <c r="AK3" s="545"/>
      <c r="AL3" s="545"/>
      <c r="AM3" s="545" t="s">
        <v>950</v>
      </c>
      <c r="AN3" s="545"/>
      <c r="AO3" s="545"/>
      <c r="AP3" s="545" t="s">
        <v>951</v>
      </c>
      <c r="AQ3" s="545"/>
      <c r="AR3" s="545"/>
      <c r="AS3" s="545" t="s">
        <v>952</v>
      </c>
      <c r="AT3" s="545"/>
      <c r="AU3" s="545"/>
      <c r="AV3" s="545" t="s">
        <v>953</v>
      </c>
      <c r="AW3" s="545"/>
      <c r="AX3" s="545"/>
      <c r="AY3" s="545" t="s">
        <v>957</v>
      </c>
      <c r="AZ3" s="545"/>
      <c r="BA3" s="545"/>
      <c r="BB3" s="545" t="s">
        <v>436</v>
      </c>
      <c r="BC3" s="545"/>
      <c r="BD3" s="545"/>
      <c r="BE3" s="545" t="s">
        <v>380</v>
      </c>
      <c r="BF3" s="545"/>
      <c r="BG3" s="545"/>
      <c r="BH3" s="546" t="s">
        <v>579</v>
      </c>
      <c r="BI3" s="547"/>
      <c r="BJ3" s="547"/>
      <c r="BK3" s="69"/>
      <c r="BL3" s="69"/>
    </row>
    <row r="4" spans="1:64" s="12" customFormat="1" ht="39" thickTop="1">
      <c r="A4" s="19"/>
      <c r="B4" s="5"/>
      <c r="C4" s="5"/>
      <c r="D4" s="5"/>
      <c r="E4" s="5"/>
      <c r="F4" s="5"/>
      <c r="G4" s="5"/>
      <c r="H4" s="23"/>
      <c r="I4" s="49" t="s">
        <v>954</v>
      </c>
      <c r="J4" s="50" t="s">
        <v>955</v>
      </c>
      <c r="K4" s="51" t="s">
        <v>956</v>
      </c>
      <c r="L4" s="49" t="s">
        <v>954</v>
      </c>
      <c r="M4" s="50" t="s">
        <v>955</v>
      </c>
      <c r="N4" s="51" t="s">
        <v>956</v>
      </c>
      <c r="O4" s="49" t="s">
        <v>954</v>
      </c>
      <c r="P4" s="50" t="s">
        <v>955</v>
      </c>
      <c r="Q4" s="51" t="s">
        <v>956</v>
      </c>
      <c r="R4" s="52" t="s">
        <v>954</v>
      </c>
      <c r="S4" s="53" t="s">
        <v>955</v>
      </c>
      <c r="T4" s="54" t="s">
        <v>956</v>
      </c>
      <c r="U4" s="55" t="s">
        <v>954</v>
      </c>
      <c r="V4" s="50" t="s">
        <v>955</v>
      </c>
      <c r="W4" s="51" t="s">
        <v>956</v>
      </c>
      <c r="X4" s="49" t="s">
        <v>954</v>
      </c>
      <c r="Y4" s="50" t="s">
        <v>955</v>
      </c>
      <c r="Z4" s="51" t="s">
        <v>956</v>
      </c>
      <c r="AA4" s="49" t="s">
        <v>954</v>
      </c>
      <c r="AB4" s="50" t="s">
        <v>955</v>
      </c>
      <c r="AC4" s="51" t="s">
        <v>956</v>
      </c>
      <c r="AD4" s="49" t="s">
        <v>954</v>
      </c>
      <c r="AE4" s="50" t="s">
        <v>955</v>
      </c>
      <c r="AF4" s="51" t="s">
        <v>956</v>
      </c>
      <c r="AG4" s="49" t="s">
        <v>954</v>
      </c>
      <c r="AH4" s="50" t="s">
        <v>955</v>
      </c>
      <c r="AI4" s="51" t="s">
        <v>956</v>
      </c>
      <c r="AJ4" s="49" t="s">
        <v>954</v>
      </c>
      <c r="AK4" s="50" t="s">
        <v>955</v>
      </c>
      <c r="AL4" s="51" t="s">
        <v>956</v>
      </c>
      <c r="AM4" s="49" t="s">
        <v>954</v>
      </c>
      <c r="AN4" s="50" t="s">
        <v>955</v>
      </c>
      <c r="AO4" s="51" t="s">
        <v>956</v>
      </c>
      <c r="AP4" s="49" t="s">
        <v>954</v>
      </c>
      <c r="AQ4" s="50" t="s">
        <v>955</v>
      </c>
      <c r="AR4" s="51" t="s">
        <v>956</v>
      </c>
      <c r="AS4" s="49" t="s">
        <v>954</v>
      </c>
      <c r="AT4" s="50" t="s">
        <v>955</v>
      </c>
      <c r="AU4" s="51" t="s">
        <v>956</v>
      </c>
      <c r="AV4" s="49" t="s">
        <v>954</v>
      </c>
      <c r="AW4" s="50" t="s">
        <v>955</v>
      </c>
      <c r="AX4" s="51" t="s">
        <v>956</v>
      </c>
      <c r="AY4" s="49" t="s">
        <v>954</v>
      </c>
      <c r="AZ4" s="50" t="s">
        <v>955</v>
      </c>
      <c r="BA4" s="51" t="s">
        <v>956</v>
      </c>
      <c r="BB4" s="49" t="s">
        <v>954</v>
      </c>
      <c r="BC4" s="50" t="s">
        <v>955</v>
      </c>
      <c r="BD4" s="51" t="s">
        <v>956</v>
      </c>
      <c r="BE4" s="49" t="s">
        <v>954</v>
      </c>
      <c r="BF4" s="50" t="s">
        <v>955</v>
      </c>
      <c r="BG4" s="51" t="s">
        <v>956</v>
      </c>
      <c r="BH4" s="55" t="s">
        <v>954</v>
      </c>
      <c r="BI4" s="50" t="s">
        <v>955</v>
      </c>
      <c r="BJ4" s="51" t="s">
        <v>956</v>
      </c>
      <c r="BK4" s="48"/>
      <c r="BL4" s="48"/>
    </row>
    <row r="5" spans="1:62" ht="56.25">
      <c r="A5" s="31">
        <f aca="true" t="shared" si="0" ref="A5:A67">A4+1</f>
        <v>1</v>
      </c>
      <c r="B5" s="27" t="s">
        <v>31</v>
      </c>
      <c r="C5" s="29" t="s">
        <v>791</v>
      </c>
      <c r="D5" s="27" t="s">
        <v>567</v>
      </c>
      <c r="E5" s="29" t="s">
        <v>568</v>
      </c>
      <c r="F5" s="30" t="s">
        <v>433</v>
      </c>
      <c r="G5" s="17" t="s">
        <v>406</v>
      </c>
      <c r="H5" s="24" t="s">
        <v>581</v>
      </c>
      <c r="I5" s="56">
        <v>1</v>
      </c>
      <c r="J5" s="57"/>
      <c r="K5" s="58"/>
      <c r="L5" s="59">
        <v>1</v>
      </c>
      <c r="M5" s="60"/>
      <c r="N5" s="61"/>
      <c r="O5" s="59">
        <v>1</v>
      </c>
      <c r="P5" s="60"/>
      <c r="Q5" s="61"/>
      <c r="R5" s="59">
        <v>1</v>
      </c>
      <c r="S5" s="60"/>
      <c r="T5" s="61"/>
      <c r="U5" s="62">
        <v>1</v>
      </c>
      <c r="V5" s="60"/>
      <c r="W5" s="61"/>
      <c r="X5" s="59">
        <v>1</v>
      </c>
      <c r="Y5" s="60"/>
      <c r="Z5" s="61"/>
      <c r="AA5" s="59">
        <v>1</v>
      </c>
      <c r="AB5" s="60"/>
      <c r="AC5" s="61"/>
      <c r="AD5" s="59">
        <v>1</v>
      </c>
      <c r="AE5" s="60"/>
      <c r="AF5" s="61"/>
      <c r="AG5" s="59"/>
      <c r="AH5" s="60"/>
      <c r="AI5" s="61">
        <v>1</v>
      </c>
      <c r="AJ5" s="59">
        <v>1</v>
      </c>
      <c r="AK5" s="60"/>
      <c r="AL5" s="61"/>
      <c r="AM5" s="59">
        <v>1</v>
      </c>
      <c r="AN5" s="60"/>
      <c r="AO5" s="61"/>
      <c r="AP5" s="59"/>
      <c r="AQ5" s="60"/>
      <c r="AR5" s="61"/>
      <c r="AS5" s="59">
        <v>1</v>
      </c>
      <c r="AT5" s="60"/>
      <c r="AU5" s="61"/>
      <c r="AV5" s="59">
        <v>1</v>
      </c>
      <c r="AW5" s="60"/>
      <c r="AX5" s="61"/>
      <c r="AY5" s="59">
        <v>1</v>
      </c>
      <c r="AZ5" s="60"/>
      <c r="BA5" s="61"/>
      <c r="BB5" s="59"/>
      <c r="BC5" s="60"/>
      <c r="BD5" s="61">
        <v>1</v>
      </c>
      <c r="BE5" s="59"/>
      <c r="BF5" s="60"/>
      <c r="BG5" s="61"/>
      <c r="BH5" s="62">
        <v>1</v>
      </c>
      <c r="BI5" s="60"/>
      <c r="BJ5" s="61"/>
    </row>
    <row r="6" spans="1:62" ht="45">
      <c r="A6" s="31">
        <f t="shared" si="0"/>
        <v>2</v>
      </c>
      <c r="B6" s="27" t="s">
        <v>135</v>
      </c>
      <c r="C6" s="29" t="s">
        <v>791</v>
      </c>
      <c r="D6" s="27" t="s">
        <v>179</v>
      </c>
      <c r="E6" s="29" t="s">
        <v>180</v>
      </c>
      <c r="F6" s="30" t="s">
        <v>433</v>
      </c>
      <c r="G6" s="17" t="s">
        <v>406</v>
      </c>
      <c r="H6" s="24" t="s">
        <v>830</v>
      </c>
      <c r="I6" s="56">
        <v>1</v>
      </c>
      <c r="J6" s="57"/>
      <c r="K6" s="58"/>
      <c r="L6" s="59">
        <v>1</v>
      </c>
      <c r="M6" s="60"/>
      <c r="N6" s="61"/>
      <c r="O6" s="59">
        <v>1</v>
      </c>
      <c r="P6" s="60"/>
      <c r="Q6" s="61"/>
      <c r="R6" s="59">
        <v>1</v>
      </c>
      <c r="S6" s="60"/>
      <c r="T6" s="61"/>
      <c r="U6" s="62">
        <v>1</v>
      </c>
      <c r="V6" s="60"/>
      <c r="W6" s="61"/>
      <c r="X6" s="59">
        <v>1</v>
      </c>
      <c r="Y6" s="60"/>
      <c r="Z6" s="61"/>
      <c r="AA6" s="59">
        <v>1</v>
      </c>
      <c r="AB6" s="60"/>
      <c r="AC6" s="61"/>
      <c r="AD6" s="59">
        <v>1</v>
      </c>
      <c r="AE6" s="60"/>
      <c r="AF6" s="61"/>
      <c r="AG6" s="59"/>
      <c r="AH6" s="60"/>
      <c r="AI6" s="61">
        <v>1</v>
      </c>
      <c r="AJ6" s="59">
        <v>1</v>
      </c>
      <c r="AK6" s="60"/>
      <c r="AL6" s="61"/>
      <c r="AM6" s="59">
        <v>1</v>
      </c>
      <c r="AN6" s="60"/>
      <c r="AO6" s="61"/>
      <c r="AP6" s="59"/>
      <c r="AQ6" s="60"/>
      <c r="AR6" s="61"/>
      <c r="AS6" s="59">
        <v>1</v>
      </c>
      <c r="AT6" s="60"/>
      <c r="AU6" s="61"/>
      <c r="AV6" s="59">
        <v>1</v>
      </c>
      <c r="AW6" s="60"/>
      <c r="AX6" s="61"/>
      <c r="AY6" s="59">
        <v>1</v>
      </c>
      <c r="AZ6" s="60"/>
      <c r="BA6" s="61"/>
      <c r="BB6" s="59"/>
      <c r="BC6" s="60"/>
      <c r="BD6" s="61">
        <v>1</v>
      </c>
      <c r="BE6" s="59"/>
      <c r="BF6" s="60"/>
      <c r="BG6" s="61"/>
      <c r="BH6" s="62">
        <v>1</v>
      </c>
      <c r="BI6" s="60"/>
      <c r="BJ6" s="61"/>
    </row>
    <row r="7" spans="1:62" ht="56.25">
      <c r="A7" s="31">
        <f t="shared" si="0"/>
        <v>3</v>
      </c>
      <c r="B7" s="27" t="s">
        <v>213</v>
      </c>
      <c r="C7" s="29" t="s">
        <v>791</v>
      </c>
      <c r="D7" s="27" t="s">
        <v>214</v>
      </c>
      <c r="E7" s="29" t="s">
        <v>215</v>
      </c>
      <c r="F7" s="30" t="s">
        <v>433</v>
      </c>
      <c r="G7" s="17" t="s">
        <v>406</v>
      </c>
      <c r="H7" s="24" t="s">
        <v>1009</v>
      </c>
      <c r="I7" s="56">
        <v>1</v>
      </c>
      <c r="J7" s="57"/>
      <c r="K7" s="58"/>
      <c r="L7" s="59">
        <v>1</v>
      </c>
      <c r="M7" s="60"/>
      <c r="N7" s="61"/>
      <c r="O7" s="59">
        <v>1</v>
      </c>
      <c r="P7" s="60"/>
      <c r="Q7" s="61"/>
      <c r="R7" s="59">
        <v>1</v>
      </c>
      <c r="S7" s="60"/>
      <c r="T7" s="61"/>
      <c r="U7" s="62">
        <v>1</v>
      </c>
      <c r="V7" s="60"/>
      <c r="W7" s="61"/>
      <c r="X7" s="59">
        <v>1</v>
      </c>
      <c r="Y7" s="60"/>
      <c r="Z7" s="61"/>
      <c r="AA7" s="59">
        <v>1</v>
      </c>
      <c r="AB7" s="60"/>
      <c r="AC7" s="61"/>
      <c r="AD7" s="59">
        <v>1</v>
      </c>
      <c r="AE7" s="60"/>
      <c r="AF7" s="61"/>
      <c r="AG7" s="59"/>
      <c r="AH7" s="60">
        <v>1</v>
      </c>
      <c r="AI7" s="61"/>
      <c r="AJ7" s="59">
        <v>1</v>
      </c>
      <c r="AK7" s="60"/>
      <c r="AL7" s="61"/>
      <c r="AM7" s="59">
        <v>1</v>
      </c>
      <c r="AN7" s="60"/>
      <c r="AO7" s="61"/>
      <c r="AP7" s="59"/>
      <c r="AQ7" s="60"/>
      <c r="AR7" s="61"/>
      <c r="AS7" s="59">
        <v>1</v>
      </c>
      <c r="AT7" s="60"/>
      <c r="AU7" s="61"/>
      <c r="AV7" s="59">
        <v>1</v>
      </c>
      <c r="AW7" s="60"/>
      <c r="AX7" s="61"/>
      <c r="AY7" s="59">
        <v>1</v>
      </c>
      <c r="AZ7" s="60"/>
      <c r="BA7" s="61"/>
      <c r="BB7" s="59"/>
      <c r="BC7" s="60">
        <v>1</v>
      </c>
      <c r="BD7" s="61"/>
      <c r="BE7" s="59"/>
      <c r="BF7" s="60"/>
      <c r="BG7" s="61"/>
      <c r="BH7" s="62">
        <v>1</v>
      </c>
      <c r="BI7" s="60"/>
      <c r="BJ7" s="61"/>
    </row>
    <row r="8" spans="1:62" ht="56.25">
      <c r="A8" s="31">
        <f t="shared" si="0"/>
        <v>4</v>
      </c>
      <c r="B8" s="27" t="s">
        <v>352</v>
      </c>
      <c r="C8" s="29" t="s">
        <v>296</v>
      </c>
      <c r="D8" s="27" t="s">
        <v>224</v>
      </c>
      <c r="E8" s="29" t="s">
        <v>215</v>
      </c>
      <c r="F8" s="30" t="s">
        <v>433</v>
      </c>
      <c r="G8" s="17" t="s">
        <v>406</v>
      </c>
      <c r="H8" s="24" t="s">
        <v>268</v>
      </c>
      <c r="I8" s="56">
        <v>1</v>
      </c>
      <c r="J8" s="57"/>
      <c r="K8" s="58"/>
      <c r="L8" s="59">
        <v>1</v>
      </c>
      <c r="M8" s="60"/>
      <c r="N8" s="61"/>
      <c r="O8" s="59">
        <v>1</v>
      </c>
      <c r="P8" s="60"/>
      <c r="Q8" s="61"/>
      <c r="R8" s="59">
        <v>1</v>
      </c>
      <c r="S8" s="60"/>
      <c r="T8" s="61"/>
      <c r="U8" s="62">
        <v>1</v>
      </c>
      <c r="V8" s="60"/>
      <c r="W8" s="61"/>
      <c r="X8" s="59">
        <v>1</v>
      </c>
      <c r="Y8" s="60"/>
      <c r="Z8" s="61"/>
      <c r="AA8" s="59">
        <v>1</v>
      </c>
      <c r="AB8" s="60"/>
      <c r="AC8" s="61"/>
      <c r="AD8" s="59">
        <v>1</v>
      </c>
      <c r="AE8" s="60"/>
      <c r="AF8" s="61"/>
      <c r="AG8" s="59"/>
      <c r="AH8" s="60">
        <v>1</v>
      </c>
      <c r="AI8" s="61"/>
      <c r="AJ8" s="59">
        <v>1</v>
      </c>
      <c r="AK8" s="60"/>
      <c r="AL8" s="61"/>
      <c r="AM8" s="59">
        <v>1</v>
      </c>
      <c r="AN8" s="60"/>
      <c r="AO8" s="61"/>
      <c r="AP8" s="59"/>
      <c r="AQ8" s="60"/>
      <c r="AR8" s="61"/>
      <c r="AS8" s="59">
        <v>1</v>
      </c>
      <c r="AT8" s="60"/>
      <c r="AU8" s="61"/>
      <c r="AV8" s="59">
        <v>1</v>
      </c>
      <c r="AW8" s="60"/>
      <c r="AX8" s="61"/>
      <c r="AY8" s="59">
        <v>1</v>
      </c>
      <c r="AZ8" s="60"/>
      <c r="BA8" s="61"/>
      <c r="BB8" s="59"/>
      <c r="BC8" s="60">
        <v>1</v>
      </c>
      <c r="BD8" s="61"/>
      <c r="BE8" s="59"/>
      <c r="BF8" s="60"/>
      <c r="BG8" s="61"/>
      <c r="BH8" s="62">
        <v>1</v>
      </c>
      <c r="BI8" s="60"/>
      <c r="BJ8" s="61"/>
    </row>
    <row r="9" spans="1:62" ht="56.25">
      <c r="A9" s="31">
        <f t="shared" si="0"/>
        <v>5</v>
      </c>
      <c r="B9" s="27" t="s">
        <v>233</v>
      </c>
      <c r="C9" s="29" t="s">
        <v>296</v>
      </c>
      <c r="D9" s="27" t="s">
        <v>234</v>
      </c>
      <c r="E9" s="29" t="s">
        <v>235</v>
      </c>
      <c r="F9" s="30" t="s">
        <v>433</v>
      </c>
      <c r="G9" s="17" t="s">
        <v>406</v>
      </c>
      <c r="H9" s="24" t="s">
        <v>1026</v>
      </c>
      <c r="I9" s="56">
        <v>1</v>
      </c>
      <c r="J9" s="57"/>
      <c r="K9" s="58"/>
      <c r="L9" s="59">
        <v>1</v>
      </c>
      <c r="M9" s="60"/>
      <c r="N9" s="61"/>
      <c r="O9" s="59">
        <v>1</v>
      </c>
      <c r="P9" s="60"/>
      <c r="Q9" s="61"/>
      <c r="R9" s="59">
        <v>1</v>
      </c>
      <c r="S9" s="60"/>
      <c r="T9" s="61"/>
      <c r="U9" s="62">
        <v>1</v>
      </c>
      <c r="V9" s="60"/>
      <c r="W9" s="61"/>
      <c r="X9" s="59">
        <v>1</v>
      </c>
      <c r="Y9" s="60"/>
      <c r="Z9" s="61"/>
      <c r="AA9" s="59">
        <v>1</v>
      </c>
      <c r="AB9" s="60"/>
      <c r="AC9" s="61"/>
      <c r="AD9" s="59">
        <v>1</v>
      </c>
      <c r="AE9" s="60"/>
      <c r="AF9" s="61"/>
      <c r="AG9" s="59"/>
      <c r="AH9" s="60">
        <v>1</v>
      </c>
      <c r="AI9" s="61"/>
      <c r="AJ9" s="59">
        <v>1</v>
      </c>
      <c r="AK9" s="60"/>
      <c r="AL9" s="61"/>
      <c r="AM9" s="59">
        <v>1</v>
      </c>
      <c r="AN9" s="60"/>
      <c r="AO9" s="61"/>
      <c r="AP9" s="59"/>
      <c r="AQ9" s="60"/>
      <c r="AR9" s="61"/>
      <c r="AS9" s="59">
        <v>1</v>
      </c>
      <c r="AT9" s="60"/>
      <c r="AU9" s="61"/>
      <c r="AV9" s="59">
        <v>1</v>
      </c>
      <c r="AW9" s="60"/>
      <c r="AX9" s="61"/>
      <c r="AY9" s="59">
        <v>1</v>
      </c>
      <c r="AZ9" s="60"/>
      <c r="BA9" s="61"/>
      <c r="BB9" s="59"/>
      <c r="BC9" s="60">
        <v>1</v>
      </c>
      <c r="BD9" s="61"/>
      <c r="BE9" s="59"/>
      <c r="BF9" s="60"/>
      <c r="BG9" s="61"/>
      <c r="BH9" s="62">
        <v>1</v>
      </c>
      <c r="BI9" s="60"/>
      <c r="BJ9" s="61"/>
    </row>
    <row r="10" spans="1:62" ht="22.5">
      <c r="A10" s="31">
        <f t="shared" si="0"/>
        <v>6</v>
      </c>
      <c r="B10" s="27" t="s">
        <v>245</v>
      </c>
      <c r="C10" s="29" t="s">
        <v>246</v>
      </c>
      <c r="D10" s="27" t="s">
        <v>247</v>
      </c>
      <c r="E10" s="29" t="s">
        <v>791</v>
      </c>
      <c r="F10" s="30" t="s">
        <v>433</v>
      </c>
      <c r="G10" s="17" t="s">
        <v>406</v>
      </c>
      <c r="H10" s="24" t="s">
        <v>1030</v>
      </c>
      <c r="I10" s="56">
        <v>1</v>
      </c>
      <c r="J10" s="57"/>
      <c r="K10" s="58"/>
      <c r="L10" s="59">
        <v>1</v>
      </c>
      <c r="M10" s="60"/>
      <c r="N10" s="61"/>
      <c r="O10" s="59">
        <v>1</v>
      </c>
      <c r="P10" s="60"/>
      <c r="Q10" s="61"/>
      <c r="R10" s="59">
        <v>1</v>
      </c>
      <c r="S10" s="60"/>
      <c r="T10" s="61"/>
      <c r="U10" s="62">
        <v>1</v>
      </c>
      <c r="V10" s="60"/>
      <c r="W10" s="61"/>
      <c r="X10" s="59">
        <v>1</v>
      </c>
      <c r="Y10" s="60"/>
      <c r="Z10" s="61"/>
      <c r="AA10" s="59">
        <v>1</v>
      </c>
      <c r="AB10" s="60"/>
      <c r="AC10" s="61"/>
      <c r="AD10" s="59">
        <v>1</v>
      </c>
      <c r="AE10" s="60"/>
      <c r="AF10" s="61"/>
      <c r="AG10" s="59"/>
      <c r="AH10" s="60"/>
      <c r="AI10" s="61">
        <v>1</v>
      </c>
      <c r="AJ10" s="59">
        <v>1</v>
      </c>
      <c r="AK10" s="60"/>
      <c r="AL10" s="61"/>
      <c r="AM10" s="59">
        <v>1</v>
      </c>
      <c r="AN10" s="60"/>
      <c r="AO10" s="61"/>
      <c r="AP10" s="59"/>
      <c r="AQ10" s="60"/>
      <c r="AR10" s="61"/>
      <c r="AS10" s="59">
        <v>1</v>
      </c>
      <c r="AT10" s="60"/>
      <c r="AU10" s="61"/>
      <c r="AV10" s="59">
        <v>1</v>
      </c>
      <c r="AW10" s="60"/>
      <c r="AX10" s="61"/>
      <c r="AY10" s="59">
        <v>1</v>
      </c>
      <c r="AZ10" s="60"/>
      <c r="BA10" s="61"/>
      <c r="BB10" s="59"/>
      <c r="BC10" s="60"/>
      <c r="BD10" s="61">
        <v>1</v>
      </c>
      <c r="BE10" s="59"/>
      <c r="BF10" s="60"/>
      <c r="BG10" s="61"/>
      <c r="BH10" s="62">
        <v>1</v>
      </c>
      <c r="BI10" s="60"/>
      <c r="BJ10" s="61"/>
    </row>
    <row r="11" spans="1:62" ht="45">
      <c r="A11" s="31">
        <f t="shared" si="0"/>
        <v>7</v>
      </c>
      <c r="B11" s="27" t="s">
        <v>657</v>
      </c>
      <c r="C11" s="29" t="s">
        <v>296</v>
      </c>
      <c r="D11" s="27" t="s">
        <v>790</v>
      </c>
      <c r="E11" s="29" t="s">
        <v>658</v>
      </c>
      <c r="F11" s="30" t="s">
        <v>433</v>
      </c>
      <c r="G11" s="17" t="s">
        <v>406</v>
      </c>
      <c r="H11" s="24" t="s">
        <v>1024</v>
      </c>
      <c r="I11" s="56">
        <v>1</v>
      </c>
      <c r="J11" s="57"/>
      <c r="K11" s="58"/>
      <c r="L11" s="59">
        <v>1</v>
      </c>
      <c r="M11" s="60"/>
      <c r="N11" s="61"/>
      <c r="O11" s="59">
        <v>1</v>
      </c>
      <c r="P11" s="60"/>
      <c r="Q11" s="61"/>
      <c r="R11" s="59">
        <v>1</v>
      </c>
      <c r="S11" s="60"/>
      <c r="T11" s="61"/>
      <c r="U11" s="62">
        <v>1</v>
      </c>
      <c r="V11" s="60"/>
      <c r="W11" s="61"/>
      <c r="X11" s="59">
        <v>1</v>
      </c>
      <c r="Y11" s="60"/>
      <c r="Z11" s="61"/>
      <c r="AA11" s="59">
        <v>1</v>
      </c>
      <c r="AB11" s="60"/>
      <c r="AC11" s="61"/>
      <c r="AD11" s="59">
        <v>1</v>
      </c>
      <c r="AE11" s="60"/>
      <c r="AF11" s="61"/>
      <c r="AG11" s="59"/>
      <c r="AH11" s="60"/>
      <c r="AI11" s="61">
        <v>1</v>
      </c>
      <c r="AJ11" s="59">
        <v>1</v>
      </c>
      <c r="AK11" s="60"/>
      <c r="AL11" s="61"/>
      <c r="AM11" s="59">
        <v>1</v>
      </c>
      <c r="AN11" s="60"/>
      <c r="AO11" s="61"/>
      <c r="AP11" s="59"/>
      <c r="AQ11" s="60"/>
      <c r="AR11" s="61"/>
      <c r="AS11" s="59">
        <v>1</v>
      </c>
      <c r="AT11" s="60"/>
      <c r="AU11" s="61"/>
      <c r="AV11" s="59">
        <v>1</v>
      </c>
      <c r="AW11" s="60"/>
      <c r="AX11" s="61"/>
      <c r="AY11" s="59">
        <v>1</v>
      </c>
      <c r="AZ11" s="60"/>
      <c r="BA11" s="61"/>
      <c r="BB11" s="59"/>
      <c r="BC11" s="60"/>
      <c r="BD11" s="61">
        <v>1</v>
      </c>
      <c r="BE11" s="59"/>
      <c r="BF11" s="60"/>
      <c r="BG11" s="61"/>
      <c r="BH11" s="62">
        <v>1</v>
      </c>
      <c r="BI11" s="60"/>
      <c r="BJ11" s="61"/>
    </row>
    <row r="12" spans="1:62" ht="56.25">
      <c r="A12" s="31">
        <f t="shared" si="0"/>
        <v>8</v>
      </c>
      <c r="B12" s="27" t="s">
        <v>295</v>
      </c>
      <c r="C12" s="29" t="s">
        <v>296</v>
      </c>
      <c r="D12" s="27" t="s">
        <v>297</v>
      </c>
      <c r="E12" s="29" t="s">
        <v>298</v>
      </c>
      <c r="F12" s="30" t="s">
        <v>433</v>
      </c>
      <c r="G12" s="17" t="s">
        <v>406</v>
      </c>
      <c r="H12" s="24" t="s">
        <v>47</v>
      </c>
      <c r="I12" s="56">
        <v>1</v>
      </c>
      <c r="J12" s="57"/>
      <c r="K12" s="58"/>
      <c r="L12" s="59">
        <v>1</v>
      </c>
      <c r="M12" s="60"/>
      <c r="N12" s="61"/>
      <c r="O12" s="59">
        <v>1</v>
      </c>
      <c r="P12" s="60"/>
      <c r="Q12" s="61"/>
      <c r="R12" s="59">
        <v>1</v>
      </c>
      <c r="S12" s="60"/>
      <c r="T12" s="61"/>
      <c r="U12" s="62">
        <v>1</v>
      </c>
      <c r="V12" s="60"/>
      <c r="W12" s="61"/>
      <c r="X12" s="59">
        <v>1</v>
      </c>
      <c r="Y12" s="60"/>
      <c r="Z12" s="61"/>
      <c r="AA12" s="59">
        <v>1</v>
      </c>
      <c r="AB12" s="60"/>
      <c r="AC12" s="61"/>
      <c r="AD12" s="59">
        <v>1</v>
      </c>
      <c r="AE12" s="60"/>
      <c r="AF12" s="61"/>
      <c r="AG12" s="59"/>
      <c r="AH12" s="60">
        <v>1</v>
      </c>
      <c r="AI12" s="61"/>
      <c r="AJ12" s="59">
        <v>1</v>
      </c>
      <c r="AK12" s="60"/>
      <c r="AL12" s="61"/>
      <c r="AM12" s="59">
        <v>1</v>
      </c>
      <c r="AN12" s="60"/>
      <c r="AO12" s="61"/>
      <c r="AP12" s="59"/>
      <c r="AQ12" s="60"/>
      <c r="AR12" s="61"/>
      <c r="AS12" s="59">
        <v>1</v>
      </c>
      <c r="AT12" s="60"/>
      <c r="AU12" s="61"/>
      <c r="AV12" s="59">
        <v>1</v>
      </c>
      <c r="AW12" s="60"/>
      <c r="AX12" s="61"/>
      <c r="AY12" s="59">
        <v>1</v>
      </c>
      <c r="AZ12" s="60"/>
      <c r="BA12" s="61"/>
      <c r="BB12" s="59"/>
      <c r="BC12" s="60">
        <v>1</v>
      </c>
      <c r="BD12" s="61"/>
      <c r="BE12" s="59"/>
      <c r="BF12" s="60"/>
      <c r="BG12" s="61"/>
      <c r="BH12" s="62">
        <v>1</v>
      </c>
      <c r="BI12" s="60"/>
      <c r="BJ12" s="61"/>
    </row>
    <row r="13" spans="1:62" ht="45">
      <c r="A13" s="31">
        <f t="shared" si="0"/>
        <v>9</v>
      </c>
      <c r="B13" s="27" t="s">
        <v>63</v>
      </c>
      <c r="C13" s="29" t="s">
        <v>64</v>
      </c>
      <c r="D13" s="27" t="s">
        <v>65</v>
      </c>
      <c r="E13" s="29" t="s">
        <v>298</v>
      </c>
      <c r="F13" s="30" t="s">
        <v>433</v>
      </c>
      <c r="G13" s="17" t="s">
        <v>406</v>
      </c>
      <c r="H13" s="24" t="s">
        <v>620</v>
      </c>
      <c r="I13" s="56">
        <v>1</v>
      </c>
      <c r="J13" s="57"/>
      <c r="K13" s="58"/>
      <c r="L13" s="59">
        <v>1</v>
      </c>
      <c r="M13" s="60"/>
      <c r="N13" s="61"/>
      <c r="O13" s="59">
        <v>1</v>
      </c>
      <c r="P13" s="60"/>
      <c r="Q13" s="61"/>
      <c r="R13" s="59">
        <v>1</v>
      </c>
      <c r="S13" s="60"/>
      <c r="T13" s="61"/>
      <c r="U13" s="62">
        <v>1</v>
      </c>
      <c r="V13" s="60"/>
      <c r="W13" s="61"/>
      <c r="X13" s="59">
        <v>1</v>
      </c>
      <c r="Y13" s="60"/>
      <c r="Z13" s="61"/>
      <c r="AA13" s="59">
        <v>1</v>
      </c>
      <c r="AB13" s="60"/>
      <c r="AC13" s="61"/>
      <c r="AD13" s="59">
        <v>1</v>
      </c>
      <c r="AE13" s="60"/>
      <c r="AF13" s="61"/>
      <c r="AG13" s="59"/>
      <c r="AH13" s="60">
        <v>1</v>
      </c>
      <c r="AI13" s="61"/>
      <c r="AJ13" s="59">
        <v>1</v>
      </c>
      <c r="AK13" s="60"/>
      <c r="AL13" s="61"/>
      <c r="AM13" s="59">
        <v>1</v>
      </c>
      <c r="AN13" s="60"/>
      <c r="AO13" s="61"/>
      <c r="AP13" s="59"/>
      <c r="AQ13" s="60"/>
      <c r="AR13" s="61"/>
      <c r="AS13" s="59">
        <v>1</v>
      </c>
      <c r="AT13" s="60"/>
      <c r="AU13" s="61"/>
      <c r="AV13" s="59">
        <v>1</v>
      </c>
      <c r="AW13" s="60"/>
      <c r="AX13" s="61"/>
      <c r="AY13" s="59">
        <v>1</v>
      </c>
      <c r="AZ13" s="60"/>
      <c r="BA13" s="61"/>
      <c r="BB13" s="59"/>
      <c r="BC13" s="60">
        <v>1</v>
      </c>
      <c r="BD13" s="61"/>
      <c r="BE13" s="59"/>
      <c r="BF13" s="60"/>
      <c r="BG13" s="61"/>
      <c r="BH13" s="62">
        <v>1</v>
      </c>
      <c r="BI13" s="60"/>
      <c r="BJ13" s="61"/>
    </row>
    <row r="14" spans="1:62" ht="22.5">
      <c r="A14" s="31">
        <f t="shared" si="0"/>
        <v>10</v>
      </c>
      <c r="B14" s="27" t="s">
        <v>29</v>
      </c>
      <c r="C14" s="29" t="s">
        <v>30</v>
      </c>
      <c r="D14" s="27" t="s">
        <v>31</v>
      </c>
      <c r="E14" s="29" t="s">
        <v>298</v>
      </c>
      <c r="F14" s="30" t="s">
        <v>433</v>
      </c>
      <c r="G14" s="17" t="s">
        <v>406</v>
      </c>
      <c r="H14" s="24" t="s">
        <v>80</v>
      </c>
      <c r="I14" s="56">
        <v>1</v>
      </c>
      <c r="J14" s="57"/>
      <c r="K14" s="58"/>
      <c r="L14" s="59">
        <v>1</v>
      </c>
      <c r="M14" s="60"/>
      <c r="N14" s="61"/>
      <c r="O14" s="59">
        <v>1</v>
      </c>
      <c r="P14" s="60"/>
      <c r="Q14" s="61"/>
      <c r="R14" s="59">
        <v>1</v>
      </c>
      <c r="S14" s="60"/>
      <c r="T14" s="61"/>
      <c r="U14" s="62">
        <v>1</v>
      </c>
      <c r="V14" s="60"/>
      <c r="W14" s="61"/>
      <c r="X14" s="59">
        <v>1</v>
      </c>
      <c r="Y14" s="60"/>
      <c r="Z14" s="61"/>
      <c r="AA14" s="59">
        <v>1</v>
      </c>
      <c r="AB14" s="60"/>
      <c r="AC14" s="61"/>
      <c r="AD14" s="59">
        <v>1</v>
      </c>
      <c r="AE14" s="60"/>
      <c r="AF14" s="61"/>
      <c r="AG14" s="59"/>
      <c r="AH14" s="60">
        <v>1</v>
      </c>
      <c r="AI14" s="61"/>
      <c r="AJ14" s="59">
        <v>1</v>
      </c>
      <c r="AK14" s="60"/>
      <c r="AL14" s="61"/>
      <c r="AM14" s="59">
        <v>1</v>
      </c>
      <c r="AN14" s="60"/>
      <c r="AO14" s="61"/>
      <c r="AP14" s="59"/>
      <c r="AQ14" s="60"/>
      <c r="AR14" s="61"/>
      <c r="AS14" s="59">
        <v>1</v>
      </c>
      <c r="AT14" s="60"/>
      <c r="AU14" s="61"/>
      <c r="AV14" s="59">
        <v>1</v>
      </c>
      <c r="AW14" s="60"/>
      <c r="AX14" s="61"/>
      <c r="AY14" s="59">
        <v>1</v>
      </c>
      <c r="AZ14" s="60"/>
      <c r="BA14" s="61"/>
      <c r="BB14" s="59"/>
      <c r="BC14" s="60">
        <v>1</v>
      </c>
      <c r="BD14" s="61"/>
      <c r="BE14" s="59"/>
      <c r="BF14" s="60"/>
      <c r="BG14" s="61"/>
      <c r="BH14" s="62">
        <v>1</v>
      </c>
      <c r="BI14" s="60"/>
      <c r="BJ14" s="61"/>
    </row>
    <row r="15" spans="1:62" ht="56.25">
      <c r="A15" s="31">
        <f t="shared" si="0"/>
        <v>11</v>
      </c>
      <c r="B15" s="27" t="s">
        <v>126</v>
      </c>
      <c r="C15" s="29" t="s">
        <v>127</v>
      </c>
      <c r="D15" s="27" t="s">
        <v>128</v>
      </c>
      <c r="E15" s="29" t="s">
        <v>129</v>
      </c>
      <c r="F15" s="30" t="s">
        <v>433</v>
      </c>
      <c r="G15" s="17" t="s">
        <v>406</v>
      </c>
      <c r="H15" s="24" t="s">
        <v>892</v>
      </c>
      <c r="I15" s="56">
        <v>1</v>
      </c>
      <c r="J15" s="57"/>
      <c r="K15" s="58"/>
      <c r="L15" s="59">
        <v>1</v>
      </c>
      <c r="M15" s="60"/>
      <c r="N15" s="61"/>
      <c r="O15" s="59">
        <v>1</v>
      </c>
      <c r="P15" s="60"/>
      <c r="Q15" s="61"/>
      <c r="R15" s="59">
        <v>1</v>
      </c>
      <c r="S15" s="60"/>
      <c r="T15" s="61"/>
      <c r="U15" s="62">
        <v>1</v>
      </c>
      <c r="V15" s="60"/>
      <c r="W15" s="61"/>
      <c r="X15" s="59">
        <v>1</v>
      </c>
      <c r="Y15" s="60"/>
      <c r="Z15" s="61"/>
      <c r="AA15" s="59">
        <v>1</v>
      </c>
      <c r="AB15" s="60"/>
      <c r="AC15" s="61"/>
      <c r="AD15" s="59">
        <v>1</v>
      </c>
      <c r="AE15" s="60"/>
      <c r="AF15" s="61"/>
      <c r="AG15" s="59"/>
      <c r="AH15" s="60">
        <v>1</v>
      </c>
      <c r="AI15" s="61"/>
      <c r="AJ15" s="59">
        <v>1</v>
      </c>
      <c r="AK15" s="60"/>
      <c r="AL15" s="61"/>
      <c r="AM15" s="59">
        <v>1</v>
      </c>
      <c r="AN15" s="60"/>
      <c r="AO15" s="61"/>
      <c r="AP15" s="59"/>
      <c r="AQ15" s="60"/>
      <c r="AR15" s="61"/>
      <c r="AS15" s="59">
        <v>1</v>
      </c>
      <c r="AT15" s="60"/>
      <c r="AU15" s="61"/>
      <c r="AV15" s="59">
        <v>1</v>
      </c>
      <c r="AW15" s="60"/>
      <c r="AX15" s="61"/>
      <c r="AY15" s="59">
        <v>1</v>
      </c>
      <c r="AZ15" s="60"/>
      <c r="BA15" s="61"/>
      <c r="BB15" s="59"/>
      <c r="BC15" s="60">
        <v>1</v>
      </c>
      <c r="BD15" s="61"/>
      <c r="BE15" s="59"/>
      <c r="BF15" s="60"/>
      <c r="BG15" s="61"/>
      <c r="BH15" s="62">
        <v>1</v>
      </c>
      <c r="BI15" s="60"/>
      <c r="BJ15" s="61"/>
    </row>
    <row r="16" spans="1:62" ht="33.75">
      <c r="A16" s="31">
        <f t="shared" si="0"/>
        <v>12</v>
      </c>
      <c r="B16" s="27" t="s">
        <v>130</v>
      </c>
      <c r="C16" s="29" t="s">
        <v>131</v>
      </c>
      <c r="D16" s="27" t="s">
        <v>132</v>
      </c>
      <c r="E16" s="29" t="s">
        <v>129</v>
      </c>
      <c r="F16" s="30" t="s">
        <v>433</v>
      </c>
      <c r="G16" s="17" t="s">
        <v>406</v>
      </c>
      <c r="H16" s="24" t="s">
        <v>893</v>
      </c>
      <c r="I16" s="56">
        <v>1</v>
      </c>
      <c r="J16" s="57"/>
      <c r="K16" s="58"/>
      <c r="L16" s="59">
        <v>1</v>
      </c>
      <c r="M16" s="60"/>
      <c r="N16" s="61"/>
      <c r="O16" s="59">
        <v>1</v>
      </c>
      <c r="P16" s="60"/>
      <c r="Q16" s="61"/>
      <c r="R16" s="59">
        <v>1</v>
      </c>
      <c r="S16" s="60"/>
      <c r="T16" s="61"/>
      <c r="U16" s="62">
        <v>1</v>
      </c>
      <c r="V16" s="60"/>
      <c r="W16" s="61"/>
      <c r="X16" s="59">
        <v>1</v>
      </c>
      <c r="Y16" s="60"/>
      <c r="Z16" s="61"/>
      <c r="AA16" s="59">
        <v>1</v>
      </c>
      <c r="AB16" s="60"/>
      <c r="AC16" s="61"/>
      <c r="AD16" s="59">
        <v>1</v>
      </c>
      <c r="AE16" s="60"/>
      <c r="AF16" s="61"/>
      <c r="AG16" s="59"/>
      <c r="AH16" s="60">
        <v>1</v>
      </c>
      <c r="AI16" s="61"/>
      <c r="AJ16" s="59">
        <v>1</v>
      </c>
      <c r="AK16" s="60"/>
      <c r="AL16" s="61"/>
      <c r="AM16" s="59">
        <v>1</v>
      </c>
      <c r="AN16" s="60"/>
      <c r="AO16" s="61"/>
      <c r="AP16" s="59"/>
      <c r="AQ16" s="60"/>
      <c r="AR16" s="61"/>
      <c r="AS16" s="59">
        <v>1</v>
      </c>
      <c r="AT16" s="60"/>
      <c r="AU16" s="61"/>
      <c r="AV16" s="59">
        <v>1</v>
      </c>
      <c r="AW16" s="60"/>
      <c r="AX16" s="61"/>
      <c r="AY16" s="59">
        <v>1</v>
      </c>
      <c r="AZ16" s="60"/>
      <c r="BA16" s="61"/>
      <c r="BB16" s="59"/>
      <c r="BC16" s="60">
        <v>1</v>
      </c>
      <c r="BD16" s="61"/>
      <c r="BE16" s="59"/>
      <c r="BF16" s="60"/>
      <c r="BG16" s="61"/>
      <c r="BH16" s="62">
        <v>1</v>
      </c>
      <c r="BI16" s="60"/>
      <c r="BJ16" s="61"/>
    </row>
    <row r="17" spans="1:62" ht="45">
      <c r="A17" s="31">
        <f t="shared" si="0"/>
        <v>13</v>
      </c>
      <c r="B17" s="27" t="s">
        <v>133</v>
      </c>
      <c r="C17" s="29" t="s">
        <v>134</v>
      </c>
      <c r="D17" s="27" t="s">
        <v>135</v>
      </c>
      <c r="E17" s="29" t="s">
        <v>136</v>
      </c>
      <c r="F17" s="30" t="s">
        <v>433</v>
      </c>
      <c r="G17" s="17" t="s">
        <v>406</v>
      </c>
      <c r="H17" s="24" t="s">
        <v>6</v>
      </c>
      <c r="I17" s="56">
        <v>1</v>
      </c>
      <c r="J17" s="57"/>
      <c r="K17" s="58"/>
      <c r="L17" s="59">
        <v>1</v>
      </c>
      <c r="M17" s="60"/>
      <c r="N17" s="61"/>
      <c r="O17" s="59">
        <v>1</v>
      </c>
      <c r="P17" s="60"/>
      <c r="Q17" s="61"/>
      <c r="R17" s="59">
        <v>1</v>
      </c>
      <c r="S17" s="60"/>
      <c r="T17" s="61"/>
      <c r="U17" s="62">
        <v>1</v>
      </c>
      <c r="V17" s="60"/>
      <c r="W17" s="61"/>
      <c r="X17" s="59">
        <v>1</v>
      </c>
      <c r="Y17" s="60"/>
      <c r="Z17" s="61"/>
      <c r="AA17" s="59">
        <v>1</v>
      </c>
      <c r="AB17" s="60"/>
      <c r="AC17" s="61"/>
      <c r="AD17" s="59">
        <v>1</v>
      </c>
      <c r="AE17" s="60"/>
      <c r="AF17" s="61"/>
      <c r="AG17" s="59"/>
      <c r="AH17" s="60">
        <v>1</v>
      </c>
      <c r="AI17" s="61"/>
      <c r="AJ17" s="59">
        <v>1</v>
      </c>
      <c r="AK17" s="60"/>
      <c r="AL17" s="61"/>
      <c r="AM17" s="59"/>
      <c r="AN17" s="60">
        <v>1</v>
      </c>
      <c r="AO17" s="61"/>
      <c r="AP17" s="59"/>
      <c r="AQ17" s="60"/>
      <c r="AR17" s="61"/>
      <c r="AS17" s="59">
        <v>1</v>
      </c>
      <c r="AT17" s="60"/>
      <c r="AU17" s="61"/>
      <c r="AV17" s="59">
        <v>1</v>
      </c>
      <c r="AW17" s="60"/>
      <c r="AX17" s="61"/>
      <c r="AY17" s="59">
        <v>1</v>
      </c>
      <c r="AZ17" s="60"/>
      <c r="BA17" s="61"/>
      <c r="BB17" s="59"/>
      <c r="BC17" s="60"/>
      <c r="BD17" s="61">
        <v>1</v>
      </c>
      <c r="BE17" s="59"/>
      <c r="BF17" s="60"/>
      <c r="BG17" s="61"/>
      <c r="BH17" s="62">
        <v>1</v>
      </c>
      <c r="BI17" s="60"/>
      <c r="BJ17" s="61"/>
    </row>
    <row r="18" spans="1:62" ht="56.25">
      <c r="A18" s="31">
        <f t="shared" si="0"/>
        <v>14</v>
      </c>
      <c r="B18" s="27" t="s">
        <v>769</v>
      </c>
      <c r="C18" s="29" t="s">
        <v>137</v>
      </c>
      <c r="D18" s="27" t="s">
        <v>138</v>
      </c>
      <c r="E18" s="29" t="s">
        <v>136</v>
      </c>
      <c r="F18" s="30" t="s">
        <v>433</v>
      </c>
      <c r="G18" s="17" t="s">
        <v>406</v>
      </c>
      <c r="H18" s="24" t="s">
        <v>7</v>
      </c>
      <c r="I18" s="56">
        <v>1</v>
      </c>
      <c r="J18" s="57"/>
      <c r="K18" s="58"/>
      <c r="L18" s="59">
        <v>1</v>
      </c>
      <c r="M18" s="60"/>
      <c r="N18" s="61"/>
      <c r="O18" s="59">
        <v>1</v>
      </c>
      <c r="P18" s="60"/>
      <c r="Q18" s="61"/>
      <c r="R18" s="59">
        <v>1</v>
      </c>
      <c r="S18" s="60"/>
      <c r="T18" s="61"/>
      <c r="U18" s="62">
        <v>1</v>
      </c>
      <c r="V18" s="60"/>
      <c r="W18" s="61"/>
      <c r="X18" s="59">
        <v>1</v>
      </c>
      <c r="Y18" s="60"/>
      <c r="Z18" s="61"/>
      <c r="AA18" s="59">
        <v>1</v>
      </c>
      <c r="AB18" s="60"/>
      <c r="AC18" s="61"/>
      <c r="AD18" s="59">
        <v>1</v>
      </c>
      <c r="AE18" s="60"/>
      <c r="AF18" s="61"/>
      <c r="AG18" s="59"/>
      <c r="AH18" s="60">
        <v>1</v>
      </c>
      <c r="AI18" s="61"/>
      <c r="AJ18" s="59">
        <v>1</v>
      </c>
      <c r="AK18" s="60"/>
      <c r="AL18" s="61"/>
      <c r="AM18" s="59">
        <v>1</v>
      </c>
      <c r="AN18" s="60"/>
      <c r="AO18" s="61"/>
      <c r="AP18" s="59"/>
      <c r="AQ18" s="60"/>
      <c r="AR18" s="61"/>
      <c r="AS18" s="59">
        <v>1</v>
      </c>
      <c r="AT18" s="60"/>
      <c r="AU18" s="61"/>
      <c r="AV18" s="59">
        <v>1</v>
      </c>
      <c r="AW18" s="60"/>
      <c r="AX18" s="61"/>
      <c r="AY18" s="59">
        <v>1</v>
      </c>
      <c r="AZ18" s="60"/>
      <c r="BA18" s="61"/>
      <c r="BB18" s="59"/>
      <c r="BC18" s="60">
        <v>1</v>
      </c>
      <c r="BD18" s="61"/>
      <c r="BE18" s="59"/>
      <c r="BF18" s="60"/>
      <c r="BG18" s="61"/>
      <c r="BH18" s="62">
        <v>1</v>
      </c>
      <c r="BI18" s="60"/>
      <c r="BJ18" s="61"/>
    </row>
    <row r="19" spans="1:62" ht="67.5">
      <c r="A19" s="31">
        <f t="shared" si="0"/>
        <v>15</v>
      </c>
      <c r="B19" s="27" t="s">
        <v>139</v>
      </c>
      <c r="C19" s="29" t="s">
        <v>127</v>
      </c>
      <c r="D19" s="27" t="s">
        <v>140</v>
      </c>
      <c r="E19" s="29" t="s">
        <v>134</v>
      </c>
      <c r="F19" s="30" t="s">
        <v>433</v>
      </c>
      <c r="G19" s="17" t="s">
        <v>406</v>
      </c>
      <c r="H19" s="24" t="s">
        <v>8</v>
      </c>
      <c r="I19" s="56">
        <v>1</v>
      </c>
      <c r="J19" s="57"/>
      <c r="K19" s="58"/>
      <c r="L19" s="59">
        <v>1</v>
      </c>
      <c r="M19" s="60"/>
      <c r="N19" s="61"/>
      <c r="O19" s="59">
        <v>1</v>
      </c>
      <c r="P19" s="60"/>
      <c r="Q19" s="61"/>
      <c r="R19" s="59">
        <v>1</v>
      </c>
      <c r="S19" s="60"/>
      <c r="T19" s="61"/>
      <c r="U19" s="62">
        <v>1</v>
      </c>
      <c r="V19" s="60"/>
      <c r="W19" s="61"/>
      <c r="X19" s="59">
        <v>1</v>
      </c>
      <c r="Y19" s="60"/>
      <c r="Z19" s="61"/>
      <c r="AA19" s="59">
        <v>1</v>
      </c>
      <c r="AB19" s="60"/>
      <c r="AC19" s="61"/>
      <c r="AD19" s="59">
        <v>1</v>
      </c>
      <c r="AE19" s="60"/>
      <c r="AF19" s="61"/>
      <c r="AG19" s="59"/>
      <c r="AH19" s="60">
        <v>1</v>
      </c>
      <c r="AI19" s="61"/>
      <c r="AJ19" s="59">
        <v>1</v>
      </c>
      <c r="AK19" s="60"/>
      <c r="AL19" s="61"/>
      <c r="AM19" s="59">
        <v>1</v>
      </c>
      <c r="AN19" s="60"/>
      <c r="AO19" s="61"/>
      <c r="AP19" s="59"/>
      <c r="AQ19" s="60"/>
      <c r="AR19" s="61"/>
      <c r="AS19" s="59">
        <v>1</v>
      </c>
      <c r="AT19" s="60"/>
      <c r="AU19" s="61"/>
      <c r="AV19" s="59">
        <v>1</v>
      </c>
      <c r="AW19" s="60"/>
      <c r="AX19" s="61"/>
      <c r="AY19" s="59">
        <v>1</v>
      </c>
      <c r="AZ19" s="60"/>
      <c r="BA19" s="61"/>
      <c r="BB19" s="59"/>
      <c r="BC19" s="60">
        <v>1</v>
      </c>
      <c r="BD19" s="61"/>
      <c r="BE19" s="59"/>
      <c r="BF19" s="60"/>
      <c r="BG19" s="61"/>
      <c r="BH19" s="62">
        <v>1</v>
      </c>
      <c r="BI19" s="60"/>
      <c r="BJ19" s="61"/>
    </row>
    <row r="20" spans="1:62" ht="22.5">
      <c r="A20" s="31">
        <f t="shared" si="0"/>
        <v>16</v>
      </c>
      <c r="B20" s="27" t="s">
        <v>141</v>
      </c>
      <c r="C20" s="29" t="s">
        <v>131</v>
      </c>
      <c r="D20" s="27" t="s">
        <v>142</v>
      </c>
      <c r="E20" s="29" t="s">
        <v>134</v>
      </c>
      <c r="F20" s="30" t="s">
        <v>433</v>
      </c>
      <c r="G20" s="17" t="s">
        <v>406</v>
      </c>
      <c r="H20" s="24" t="s">
        <v>9</v>
      </c>
      <c r="I20" s="56">
        <v>1</v>
      </c>
      <c r="J20" s="57"/>
      <c r="K20" s="58"/>
      <c r="L20" s="59">
        <v>1</v>
      </c>
      <c r="M20" s="60"/>
      <c r="N20" s="61"/>
      <c r="O20" s="59">
        <v>1</v>
      </c>
      <c r="P20" s="60"/>
      <c r="Q20" s="61"/>
      <c r="R20" s="59">
        <v>1</v>
      </c>
      <c r="S20" s="60"/>
      <c r="T20" s="61"/>
      <c r="U20" s="62">
        <v>1</v>
      </c>
      <c r="V20" s="60"/>
      <c r="W20" s="61"/>
      <c r="X20" s="59">
        <v>1</v>
      </c>
      <c r="Y20" s="60"/>
      <c r="Z20" s="61"/>
      <c r="AA20" s="59">
        <v>1</v>
      </c>
      <c r="AB20" s="60"/>
      <c r="AC20" s="61"/>
      <c r="AD20" s="59">
        <v>1</v>
      </c>
      <c r="AE20" s="60"/>
      <c r="AF20" s="61"/>
      <c r="AG20" s="59"/>
      <c r="AH20" s="60">
        <v>1</v>
      </c>
      <c r="AI20" s="61"/>
      <c r="AJ20" s="59">
        <v>1</v>
      </c>
      <c r="AK20" s="60"/>
      <c r="AL20" s="61"/>
      <c r="AM20" s="59">
        <v>1</v>
      </c>
      <c r="AN20" s="60"/>
      <c r="AO20" s="61"/>
      <c r="AP20" s="59"/>
      <c r="AQ20" s="60"/>
      <c r="AR20" s="61"/>
      <c r="AS20" s="59">
        <v>1</v>
      </c>
      <c r="AT20" s="60"/>
      <c r="AU20" s="61"/>
      <c r="AV20" s="59">
        <v>1</v>
      </c>
      <c r="AW20" s="60"/>
      <c r="AX20" s="61"/>
      <c r="AY20" s="59">
        <v>1</v>
      </c>
      <c r="AZ20" s="60"/>
      <c r="BA20" s="61"/>
      <c r="BB20" s="59"/>
      <c r="BC20" s="60">
        <v>1</v>
      </c>
      <c r="BD20" s="61"/>
      <c r="BE20" s="59"/>
      <c r="BF20" s="60"/>
      <c r="BG20" s="61"/>
      <c r="BH20" s="62">
        <v>1</v>
      </c>
      <c r="BI20" s="60"/>
      <c r="BJ20" s="61"/>
    </row>
    <row r="21" spans="1:62" ht="45">
      <c r="A21" s="31">
        <f t="shared" si="0"/>
        <v>17</v>
      </c>
      <c r="B21" s="27" t="s">
        <v>143</v>
      </c>
      <c r="C21" s="29" t="s">
        <v>127</v>
      </c>
      <c r="D21" s="27" t="s">
        <v>144</v>
      </c>
      <c r="E21" s="29" t="s">
        <v>134</v>
      </c>
      <c r="F21" s="30" t="s">
        <v>433</v>
      </c>
      <c r="G21" s="17" t="s">
        <v>406</v>
      </c>
      <c r="H21" s="24" t="s">
        <v>10</v>
      </c>
      <c r="I21" s="56">
        <v>1</v>
      </c>
      <c r="J21" s="57"/>
      <c r="K21" s="58"/>
      <c r="L21" s="59">
        <v>1</v>
      </c>
      <c r="M21" s="60"/>
      <c r="N21" s="61"/>
      <c r="O21" s="59">
        <v>1</v>
      </c>
      <c r="P21" s="60"/>
      <c r="Q21" s="61"/>
      <c r="R21" s="59">
        <v>1</v>
      </c>
      <c r="S21" s="60"/>
      <c r="T21" s="61"/>
      <c r="U21" s="62">
        <v>1</v>
      </c>
      <c r="V21" s="60"/>
      <c r="W21" s="61"/>
      <c r="X21" s="59">
        <v>1</v>
      </c>
      <c r="Y21" s="60"/>
      <c r="Z21" s="61"/>
      <c r="AA21" s="59">
        <v>1</v>
      </c>
      <c r="AB21" s="60"/>
      <c r="AC21" s="61"/>
      <c r="AD21" s="59">
        <v>1</v>
      </c>
      <c r="AE21" s="60"/>
      <c r="AF21" s="61"/>
      <c r="AG21" s="59"/>
      <c r="AH21" s="60"/>
      <c r="AI21" s="61">
        <v>1</v>
      </c>
      <c r="AJ21" s="59">
        <v>1</v>
      </c>
      <c r="AK21" s="60"/>
      <c r="AL21" s="61"/>
      <c r="AM21" s="59">
        <v>1</v>
      </c>
      <c r="AN21" s="60"/>
      <c r="AO21" s="61"/>
      <c r="AP21" s="59"/>
      <c r="AQ21" s="60"/>
      <c r="AR21" s="61"/>
      <c r="AS21" s="59">
        <v>1</v>
      </c>
      <c r="AT21" s="60"/>
      <c r="AU21" s="61"/>
      <c r="AV21" s="59">
        <v>1</v>
      </c>
      <c r="AW21" s="60"/>
      <c r="AX21" s="61"/>
      <c r="AY21" s="59">
        <v>1</v>
      </c>
      <c r="AZ21" s="60"/>
      <c r="BA21" s="61"/>
      <c r="BB21" s="59"/>
      <c r="BC21" s="60"/>
      <c r="BD21" s="61">
        <v>1</v>
      </c>
      <c r="BE21" s="59"/>
      <c r="BF21" s="60"/>
      <c r="BG21" s="61"/>
      <c r="BH21" s="62">
        <v>1</v>
      </c>
      <c r="BI21" s="60"/>
      <c r="BJ21" s="61"/>
    </row>
    <row r="22" spans="1:62" ht="67.5">
      <c r="A22" s="31">
        <f t="shared" si="0"/>
        <v>18</v>
      </c>
      <c r="B22" s="27" t="s">
        <v>145</v>
      </c>
      <c r="C22" s="29" t="s">
        <v>127</v>
      </c>
      <c r="D22" s="27" t="s">
        <v>146</v>
      </c>
      <c r="E22" s="29" t="s">
        <v>134</v>
      </c>
      <c r="F22" s="30" t="s">
        <v>433</v>
      </c>
      <c r="G22" s="17" t="s">
        <v>406</v>
      </c>
      <c r="H22" s="24" t="s">
        <v>465</v>
      </c>
      <c r="I22" s="56">
        <v>1</v>
      </c>
      <c r="J22" s="57"/>
      <c r="K22" s="58"/>
      <c r="L22" s="59">
        <v>1</v>
      </c>
      <c r="M22" s="60"/>
      <c r="N22" s="61"/>
      <c r="O22" s="59">
        <v>1</v>
      </c>
      <c r="P22" s="60"/>
      <c r="Q22" s="61"/>
      <c r="R22" s="59">
        <v>1</v>
      </c>
      <c r="S22" s="60"/>
      <c r="T22" s="61"/>
      <c r="U22" s="62">
        <v>1</v>
      </c>
      <c r="V22" s="60"/>
      <c r="W22" s="61"/>
      <c r="X22" s="59">
        <v>1</v>
      </c>
      <c r="Y22" s="60"/>
      <c r="Z22" s="61"/>
      <c r="AA22" s="59">
        <v>1</v>
      </c>
      <c r="AB22" s="60"/>
      <c r="AC22" s="61"/>
      <c r="AD22" s="59">
        <v>1</v>
      </c>
      <c r="AE22" s="60"/>
      <c r="AF22" s="61"/>
      <c r="AG22" s="59"/>
      <c r="AH22" s="60">
        <v>1</v>
      </c>
      <c r="AI22" s="61"/>
      <c r="AJ22" s="59">
        <v>1</v>
      </c>
      <c r="AK22" s="60"/>
      <c r="AL22" s="61"/>
      <c r="AM22" s="59">
        <v>1</v>
      </c>
      <c r="AN22" s="60"/>
      <c r="AO22" s="61"/>
      <c r="AP22" s="59"/>
      <c r="AQ22" s="60"/>
      <c r="AR22" s="61"/>
      <c r="AS22" s="59">
        <v>1</v>
      </c>
      <c r="AT22" s="60"/>
      <c r="AU22" s="61"/>
      <c r="AV22" s="59">
        <v>1</v>
      </c>
      <c r="AW22" s="60"/>
      <c r="AX22" s="61"/>
      <c r="AY22" s="59">
        <v>1</v>
      </c>
      <c r="AZ22" s="60"/>
      <c r="BA22" s="61"/>
      <c r="BB22" s="59"/>
      <c r="BC22" s="60"/>
      <c r="BD22" s="61">
        <v>1</v>
      </c>
      <c r="BE22" s="59"/>
      <c r="BF22" s="60"/>
      <c r="BG22" s="61"/>
      <c r="BH22" s="62">
        <v>1</v>
      </c>
      <c r="BI22" s="60"/>
      <c r="BJ22" s="61"/>
    </row>
    <row r="23" spans="1:62" ht="33.75">
      <c r="A23" s="31">
        <f t="shared" si="0"/>
        <v>19</v>
      </c>
      <c r="B23" s="27" t="s">
        <v>147</v>
      </c>
      <c r="C23" s="29" t="s">
        <v>148</v>
      </c>
      <c r="D23" s="27" t="s">
        <v>149</v>
      </c>
      <c r="E23" s="29" t="s">
        <v>30</v>
      </c>
      <c r="F23" s="30" t="s">
        <v>433</v>
      </c>
      <c r="G23" s="17" t="s">
        <v>406</v>
      </c>
      <c r="H23" s="24" t="s">
        <v>466</v>
      </c>
      <c r="I23" s="56">
        <v>1</v>
      </c>
      <c r="J23" s="57"/>
      <c r="K23" s="58"/>
      <c r="L23" s="59">
        <v>1</v>
      </c>
      <c r="M23" s="60"/>
      <c r="N23" s="61"/>
      <c r="O23" s="59">
        <v>1</v>
      </c>
      <c r="P23" s="60"/>
      <c r="Q23" s="61"/>
      <c r="R23" s="59">
        <v>1</v>
      </c>
      <c r="S23" s="60"/>
      <c r="T23" s="61"/>
      <c r="U23" s="62">
        <v>1</v>
      </c>
      <c r="V23" s="60"/>
      <c r="W23" s="61"/>
      <c r="X23" s="59">
        <v>1</v>
      </c>
      <c r="Y23" s="60"/>
      <c r="Z23" s="61"/>
      <c r="AA23" s="59">
        <v>1</v>
      </c>
      <c r="AB23" s="60"/>
      <c r="AC23" s="61"/>
      <c r="AD23" s="59">
        <v>1</v>
      </c>
      <c r="AE23" s="60"/>
      <c r="AF23" s="61"/>
      <c r="AG23" s="59"/>
      <c r="AH23" s="60"/>
      <c r="AI23" s="61">
        <v>1</v>
      </c>
      <c r="AJ23" s="59">
        <v>1</v>
      </c>
      <c r="AK23" s="60"/>
      <c r="AL23" s="61"/>
      <c r="AM23" s="59">
        <v>1</v>
      </c>
      <c r="AN23" s="60"/>
      <c r="AO23" s="61"/>
      <c r="AP23" s="59"/>
      <c r="AQ23" s="60"/>
      <c r="AR23" s="61"/>
      <c r="AS23" s="59">
        <v>1</v>
      </c>
      <c r="AT23" s="60"/>
      <c r="AU23" s="61"/>
      <c r="AV23" s="59">
        <v>1</v>
      </c>
      <c r="AW23" s="60"/>
      <c r="AX23" s="61"/>
      <c r="AY23" s="59">
        <v>1</v>
      </c>
      <c r="AZ23" s="60"/>
      <c r="BA23" s="61"/>
      <c r="BB23" s="59"/>
      <c r="BC23" s="60"/>
      <c r="BD23" s="61">
        <v>1</v>
      </c>
      <c r="BE23" s="59"/>
      <c r="BF23" s="60"/>
      <c r="BG23" s="61"/>
      <c r="BH23" s="62">
        <v>1</v>
      </c>
      <c r="BI23" s="60"/>
      <c r="BJ23" s="61"/>
    </row>
    <row r="24" spans="1:62" ht="45">
      <c r="A24" s="31">
        <f t="shared" si="0"/>
        <v>20</v>
      </c>
      <c r="B24" s="27" t="s">
        <v>150</v>
      </c>
      <c r="C24" s="29" t="s">
        <v>148</v>
      </c>
      <c r="D24" s="27" t="s">
        <v>151</v>
      </c>
      <c r="E24" s="29" t="s">
        <v>30</v>
      </c>
      <c r="F24" s="30" t="s">
        <v>433</v>
      </c>
      <c r="G24" s="17" t="s">
        <v>406</v>
      </c>
      <c r="H24" s="24" t="s">
        <v>467</v>
      </c>
      <c r="I24" s="56">
        <v>1</v>
      </c>
      <c r="J24" s="57"/>
      <c r="K24" s="58"/>
      <c r="L24" s="59">
        <v>1</v>
      </c>
      <c r="M24" s="60"/>
      <c r="N24" s="61"/>
      <c r="O24" s="59">
        <v>1</v>
      </c>
      <c r="P24" s="60"/>
      <c r="Q24" s="61"/>
      <c r="R24" s="59">
        <v>1</v>
      </c>
      <c r="S24" s="60"/>
      <c r="T24" s="61"/>
      <c r="U24" s="62">
        <v>1</v>
      </c>
      <c r="V24" s="60"/>
      <c r="W24" s="61"/>
      <c r="X24" s="59">
        <v>1</v>
      </c>
      <c r="Y24" s="60"/>
      <c r="Z24" s="61"/>
      <c r="AA24" s="59">
        <v>1</v>
      </c>
      <c r="AB24" s="60"/>
      <c r="AC24" s="61"/>
      <c r="AD24" s="59">
        <v>1</v>
      </c>
      <c r="AE24" s="60"/>
      <c r="AF24" s="61"/>
      <c r="AG24" s="59"/>
      <c r="AH24" s="60"/>
      <c r="AI24" s="61">
        <v>1</v>
      </c>
      <c r="AJ24" s="59">
        <v>1</v>
      </c>
      <c r="AK24" s="60"/>
      <c r="AL24" s="61"/>
      <c r="AM24" s="59">
        <v>1</v>
      </c>
      <c r="AN24" s="60"/>
      <c r="AO24" s="61"/>
      <c r="AP24" s="59"/>
      <c r="AQ24" s="60"/>
      <c r="AR24" s="61"/>
      <c r="AS24" s="59">
        <v>1</v>
      </c>
      <c r="AT24" s="60"/>
      <c r="AU24" s="61"/>
      <c r="AV24" s="59">
        <v>1</v>
      </c>
      <c r="AW24" s="60"/>
      <c r="AX24" s="61"/>
      <c r="AY24" s="59">
        <v>1</v>
      </c>
      <c r="AZ24" s="60"/>
      <c r="BA24" s="61"/>
      <c r="BB24" s="59"/>
      <c r="BC24" s="60"/>
      <c r="BD24" s="61">
        <v>1</v>
      </c>
      <c r="BE24" s="59"/>
      <c r="BF24" s="60"/>
      <c r="BG24" s="61"/>
      <c r="BH24" s="62">
        <v>1</v>
      </c>
      <c r="BI24" s="60"/>
      <c r="BJ24" s="61"/>
    </row>
    <row r="25" spans="1:62" ht="22.5">
      <c r="A25" s="31">
        <f t="shared" si="0"/>
        <v>21</v>
      </c>
      <c r="B25" s="27" t="s">
        <v>152</v>
      </c>
      <c r="C25" s="29" t="s">
        <v>153</v>
      </c>
      <c r="D25" s="27" t="s">
        <v>154</v>
      </c>
      <c r="E25" s="29" t="s">
        <v>127</v>
      </c>
      <c r="F25" s="30" t="s">
        <v>433</v>
      </c>
      <c r="G25" s="17" t="s">
        <v>406</v>
      </c>
      <c r="H25" s="24" t="s">
        <v>446</v>
      </c>
      <c r="I25" s="56">
        <v>1</v>
      </c>
      <c r="J25" s="57"/>
      <c r="K25" s="58"/>
      <c r="L25" s="59">
        <v>1</v>
      </c>
      <c r="M25" s="60"/>
      <c r="N25" s="61"/>
      <c r="O25" s="59">
        <v>1</v>
      </c>
      <c r="P25" s="60"/>
      <c r="Q25" s="61"/>
      <c r="R25" s="59">
        <v>1</v>
      </c>
      <c r="S25" s="60"/>
      <c r="T25" s="61"/>
      <c r="U25" s="62">
        <v>1</v>
      </c>
      <c r="V25" s="60"/>
      <c r="W25" s="61"/>
      <c r="X25" s="59">
        <v>1</v>
      </c>
      <c r="Y25" s="60"/>
      <c r="Z25" s="61"/>
      <c r="AA25" s="59">
        <v>1</v>
      </c>
      <c r="AB25" s="60"/>
      <c r="AC25" s="61"/>
      <c r="AD25" s="59">
        <v>1</v>
      </c>
      <c r="AE25" s="60"/>
      <c r="AF25" s="61"/>
      <c r="AG25" s="59"/>
      <c r="AH25" s="60"/>
      <c r="AI25" s="61">
        <v>1</v>
      </c>
      <c r="AJ25" s="59">
        <v>1</v>
      </c>
      <c r="AK25" s="60"/>
      <c r="AL25" s="61"/>
      <c r="AM25" s="59">
        <v>1</v>
      </c>
      <c r="AN25" s="60"/>
      <c r="AO25" s="61"/>
      <c r="AP25" s="59"/>
      <c r="AQ25" s="60"/>
      <c r="AR25" s="61"/>
      <c r="AS25" s="59">
        <v>1</v>
      </c>
      <c r="AT25" s="60"/>
      <c r="AU25" s="61"/>
      <c r="AV25" s="59">
        <v>1</v>
      </c>
      <c r="AW25" s="60"/>
      <c r="AX25" s="61"/>
      <c r="AY25" s="59">
        <v>1</v>
      </c>
      <c r="AZ25" s="60"/>
      <c r="BA25" s="61"/>
      <c r="BB25" s="59"/>
      <c r="BC25" s="60"/>
      <c r="BD25" s="61">
        <v>1</v>
      </c>
      <c r="BE25" s="59"/>
      <c r="BF25" s="60"/>
      <c r="BG25" s="61"/>
      <c r="BH25" s="62">
        <v>1</v>
      </c>
      <c r="BI25" s="60"/>
      <c r="BJ25" s="61"/>
    </row>
    <row r="26" spans="1:62" ht="67.5">
      <c r="A26" s="31">
        <f t="shared" si="0"/>
        <v>22</v>
      </c>
      <c r="B26" s="27" t="s">
        <v>155</v>
      </c>
      <c r="C26" s="29" t="s">
        <v>64</v>
      </c>
      <c r="D26" s="27" t="s">
        <v>156</v>
      </c>
      <c r="E26" s="29" t="s">
        <v>127</v>
      </c>
      <c r="F26" s="30" t="s">
        <v>433</v>
      </c>
      <c r="G26" s="17" t="s">
        <v>406</v>
      </c>
      <c r="H26" s="24" t="s">
        <v>447</v>
      </c>
      <c r="I26" s="56">
        <v>1</v>
      </c>
      <c r="J26" s="57"/>
      <c r="K26" s="58"/>
      <c r="L26" s="59">
        <v>1</v>
      </c>
      <c r="M26" s="60"/>
      <c r="N26" s="61"/>
      <c r="O26" s="59">
        <v>1</v>
      </c>
      <c r="P26" s="60"/>
      <c r="Q26" s="61"/>
      <c r="R26" s="59">
        <v>1</v>
      </c>
      <c r="S26" s="60"/>
      <c r="T26" s="61"/>
      <c r="U26" s="62">
        <v>1</v>
      </c>
      <c r="V26" s="60"/>
      <c r="W26" s="61"/>
      <c r="X26" s="59">
        <v>1</v>
      </c>
      <c r="Y26" s="60"/>
      <c r="Z26" s="61"/>
      <c r="AA26" s="59">
        <v>1</v>
      </c>
      <c r="AB26" s="60"/>
      <c r="AC26" s="61"/>
      <c r="AD26" s="59">
        <v>1</v>
      </c>
      <c r="AE26" s="60"/>
      <c r="AF26" s="61"/>
      <c r="AG26" s="59"/>
      <c r="AH26" s="60"/>
      <c r="AI26" s="61">
        <v>1</v>
      </c>
      <c r="AJ26" s="59">
        <v>1</v>
      </c>
      <c r="AK26" s="60"/>
      <c r="AL26" s="61"/>
      <c r="AM26" s="59">
        <v>1</v>
      </c>
      <c r="AN26" s="60"/>
      <c r="AO26" s="61"/>
      <c r="AP26" s="59"/>
      <c r="AQ26" s="60"/>
      <c r="AR26" s="61"/>
      <c r="AS26" s="59">
        <v>1</v>
      </c>
      <c r="AT26" s="60"/>
      <c r="AU26" s="61"/>
      <c r="AV26" s="59">
        <v>1</v>
      </c>
      <c r="AW26" s="60"/>
      <c r="AX26" s="61"/>
      <c r="AY26" s="59">
        <v>1</v>
      </c>
      <c r="AZ26" s="60"/>
      <c r="BA26" s="61"/>
      <c r="BB26" s="59"/>
      <c r="BC26" s="60"/>
      <c r="BD26" s="61">
        <v>1</v>
      </c>
      <c r="BE26" s="59"/>
      <c r="BF26" s="60"/>
      <c r="BG26" s="61"/>
      <c r="BH26" s="62">
        <v>1</v>
      </c>
      <c r="BI26" s="60"/>
      <c r="BJ26" s="61"/>
    </row>
    <row r="27" spans="1:62" ht="78.75">
      <c r="A27" s="31">
        <f t="shared" si="0"/>
        <v>23</v>
      </c>
      <c r="B27" s="27" t="s">
        <v>157</v>
      </c>
      <c r="C27" s="29" t="s">
        <v>153</v>
      </c>
      <c r="D27" s="27" t="s">
        <v>158</v>
      </c>
      <c r="E27" s="29" t="s">
        <v>127</v>
      </c>
      <c r="F27" s="30" t="s">
        <v>433</v>
      </c>
      <c r="G27" s="17" t="s">
        <v>406</v>
      </c>
      <c r="H27" s="24" t="s">
        <v>504</v>
      </c>
      <c r="I27" s="56">
        <v>1</v>
      </c>
      <c r="J27" s="57"/>
      <c r="K27" s="58"/>
      <c r="L27" s="59">
        <v>1</v>
      </c>
      <c r="M27" s="60"/>
      <c r="N27" s="61"/>
      <c r="O27" s="59">
        <v>1</v>
      </c>
      <c r="P27" s="60"/>
      <c r="Q27" s="61"/>
      <c r="R27" s="59">
        <v>1</v>
      </c>
      <c r="S27" s="60"/>
      <c r="T27" s="61"/>
      <c r="U27" s="62">
        <v>1</v>
      </c>
      <c r="V27" s="60"/>
      <c r="W27" s="61"/>
      <c r="X27" s="59">
        <v>1</v>
      </c>
      <c r="Y27" s="60"/>
      <c r="Z27" s="61"/>
      <c r="AA27" s="59">
        <v>1</v>
      </c>
      <c r="AB27" s="60"/>
      <c r="AC27" s="61"/>
      <c r="AD27" s="59">
        <v>1</v>
      </c>
      <c r="AE27" s="60"/>
      <c r="AF27" s="61"/>
      <c r="AG27" s="59"/>
      <c r="AH27" s="60"/>
      <c r="AI27" s="61">
        <v>1</v>
      </c>
      <c r="AJ27" s="59">
        <v>1</v>
      </c>
      <c r="AK27" s="60"/>
      <c r="AL27" s="61"/>
      <c r="AM27" s="59">
        <v>1</v>
      </c>
      <c r="AN27" s="60"/>
      <c r="AO27" s="61"/>
      <c r="AP27" s="59"/>
      <c r="AQ27" s="60"/>
      <c r="AR27" s="61"/>
      <c r="AS27" s="59">
        <v>1</v>
      </c>
      <c r="AT27" s="60"/>
      <c r="AU27" s="61"/>
      <c r="AV27" s="59">
        <v>1</v>
      </c>
      <c r="AW27" s="60"/>
      <c r="AX27" s="61"/>
      <c r="AY27" s="59">
        <v>1</v>
      </c>
      <c r="AZ27" s="60"/>
      <c r="BA27" s="61"/>
      <c r="BB27" s="59"/>
      <c r="BC27" s="60"/>
      <c r="BD27" s="61">
        <v>1</v>
      </c>
      <c r="BE27" s="59"/>
      <c r="BF27" s="60"/>
      <c r="BG27" s="61"/>
      <c r="BH27" s="62">
        <v>1</v>
      </c>
      <c r="BI27" s="60"/>
      <c r="BJ27" s="61"/>
    </row>
    <row r="28" spans="1:62" ht="56.25">
      <c r="A28" s="31">
        <f t="shared" si="0"/>
        <v>24</v>
      </c>
      <c r="B28" s="27" t="s">
        <v>159</v>
      </c>
      <c r="C28" s="29" t="s">
        <v>160</v>
      </c>
      <c r="D28" s="27" t="s">
        <v>161</v>
      </c>
      <c r="E28" s="29" t="s">
        <v>148</v>
      </c>
      <c r="F28" s="30" t="s">
        <v>433</v>
      </c>
      <c r="G28" s="17" t="s">
        <v>406</v>
      </c>
      <c r="H28" s="24" t="s">
        <v>505</v>
      </c>
      <c r="I28" s="56">
        <v>1</v>
      </c>
      <c r="J28" s="57"/>
      <c r="K28" s="58"/>
      <c r="L28" s="59">
        <v>1</v>
      </c>
      <c r="M28" s="60"/>
      <c r="N28" s="61"/>
      <c r="O28" s="59">
        <v>1</v>
      </c>
      <c r="P28" s="60"/>
      <c r="Q28" s="61"/>
      <c r="R28" s="59">
        <v>1</v>
      </c>
      <c r="S28" s="60"/>
      <c r="T28" s="61"/>
      <c r="U28" s="62">
        <v>1</v>
      </c>
      <c r="V28" s="60"/>
      <c r="W28" s="61"/>
      <c r="X28" s="59">
        <v>1</v>
      </c>
      <c r="Y28" s="60"/>
      <c r="Z28" s="61"/>
      <c r="AA28" s="59">
        <v>1</v>
      </c>
      <c r="AB28" s="60"/>
      <c r="AC28" s="61"/>
      <c r="AD28" s="59">
        <v>1</v>
      </c>
      <c r="AE28" s="60"/>
      <c r="AF28" s="61"/>
      <c r="AG28" s="59"/>
      <c r="AH28" s="60"/>
      <c r="AI28" s="61">
        <v>1</v>
      </c>
      <c r="AJ28" s="59">
        <v>1</v>
      </c>
      <c r="AK28" s="60"/>
      <c r="AL28" s="61"/>
      <c r="AM28" s="59">
        <v>1</v>
      </c>
      <c r="AN28" s="60"/>
      <c r="AO28" s="61"/>
      <c r="AP28" s="59"/>
      <c r="AQ28" s="60"/>
      <c r="AR28" s="61"/>
      <c r="AS28" s="59">
        <v>1</v>
      </c>
      <c r="AT28" s="60"/>
      <c r="AU28" s="61"/>
      <c r="AV28" s="59">
        <v>1</v>
      </c>
      <c r="AW28" s="60"/>
      <c r="AX28" s="61"/>
      <c r="AY28" s="59">
        <v>1</v>
      </c>
      <c r="AZ28" s="60"/>
      <c r="BA28" s="61"/>
      <c r="BB28" s="59"/>
      <c r="BC28" s="60"/>
      <c r="BD28" s="61">
        <v>1</v>
      </c>
      <c r="BE28" s="59"/>
      <c r="BF28" s="60"/>
      <c r="BG28" s="61"/>
      <c r="BH28" s="62">
        <v>1</v>
      </c>
      <c r="BI28" s="60"/>
      <c r="BJ28" s="61"/>
    </row>
    <row r="29" spans="1:62" ht="22.5">
      <c r="A29" s="31">
        <f t="shared" si="0"/>
        <v>25</v>
      </c>
      <c r="B29" s="27" t="s">
        <v>162</v>
      </c>
      <c r="C29" s="29" t="s">
        <v>163</v>
      </c>
      <c r="D29" s="27" t="s">
        <v>164</v>
      </c>
      <c r="E29" s="29" t="s">
        <v>165</v>
      </c>
      <c r="F29" s="30" t="s">
        <v>433</v>
      </c>
      <c r="G29" s="17" t="s">
        <v>406</v>
      </c>
      <c r="H29" s="24" t="s">
        <v>979</v>
      </c>
      <c r="I29" s="56">
        <v>1</v>
      </c>
      <c r="J29" s="57"/>
      <c r="K29" s="58"/>
      <c r="L29" s="59">
        <v>1</v>
      </c>
      <c r="M29" s="60"/>
      <c r="N29" s="61"/>
      <c r="O29" s="59">
        <v>1</v>
      </c>
      <c r="P29" s="60"/>
      <c r="Q29" s="61"/>
      <c r="R29" s="59">
        <v>1</v>
      </c>
      <c r="S29" s="60"/>
      <c r="T29" s="61"/>
      <c r="U29" s="62">
        <v>1</v>
      </c>
      <c r="V29" s="60"/>
      <c r="W29" s="61"/>
      <c r="X29" s="59">
        <v>1</v>
      </c>
      <c r="Y29" s="60"/>
      <c r="Z29" s="61"/>
      <c r="AA29" s="59">
        <v>1</v>
      </c>
      <c r="AB29" s="60"/>
      <c r="AC29" s="61"/>
      <c r="AD29" s="59">
        <v>1</v>
      </c>
      <c r="AE29" s="60"/>
      <c r="AF29" s="61"/>
      <c r="AG29" s="59"/>
      <c r="AH29" s="60"/>
      <c r="AI29" s="61">
        <v>1</v>
      </c>
      <c r="AJ29" s="59">
        <v>1</v>
      </c>
      <c r="AK29" s="60"/>
      <c r="AL29" s="61"/>
      <c r="AM29" s="59">
        <v>1</v>
      </c>
      <c r="AN29" s="60"/>
      <c r="AO29" s="61"/>
      <c r="AP29" s="59"/>
      <c r="AQ29" s="60"/>
      <c r="AR29" s="61"/>
      <c r="AS29" s="59">
        <v>1</v>
      </c>
      <c r="AT29" s="60"/>
      <c r="AU29" s="61"/>
      <c r="AV29" s="59">
        <v>1</v>
      </c>
      <c r="AW29" s="60"/>
      <c r="AX29" s="61"/>
      <c r="AY29" s="59">
        <v>1</v>
      </c>
      <c r="AZ29" s="60"/>
      <c r="BA29" s="61"/>
      <c r="BB29" s="59"/>
      <c r="BC29" s="60"/>
      <c r="BD29" s="61">
        <v>1</v>
      </c>
      <c r="BE29" s="59"/>
      <c r="BF29" s="60"/>
      <c r="BG29" s="61"/>
      <c r="BH29" s="62">
        <v>1</v>
      </c>
      <c r="BI29" s="60"/>
      <c r="BJ29" s="61"/>
    </row>
    <row r="30" spans="1:62" ht="22.5">
      <c r="A30" s="31">
        <f t="shared" si="0"/>
        <v>26</v>
      </c>
      <c r="B30" s="27" t="s">
        <v>166</v>
      </c>
      <c r="C30" s="29" t="s">
        <v>163</v>
      </c>
      <c r="D30" s="27" t="s">
        <v>167</v>
      </c>
      <c r="E30" s="29" t="s">
        <v>165</v>
      </c>
      <c r="F30" s="30" t="s">
        <v>433</v>
      </c>
      <c r="G30" s="17" t="s">
        <v>406</v>
      </c>
      <c r="H30" s="24" t="s">
        <v>432</v>
      </c>
      <c r="I30" s="56">
        <v>1</v>
      </c>
      <c r="J30" s="57"/>
      <c r="K30" s="58"/>
      <c r="L30" s="59">
        <v>1</v>
      </c>
      <c r="M30" s="60"/>
      <c r="N30" s="61"/>
      <c r="O30" s="59">
        <v>1</v>
      </c>
      <c r="P30" s="60"/>
      <c r="Q30" s="61"/>
      <c r="R30" s="59">
        <v>1</v>
      </c>
      <c r="S30" s="60"/>
      <c r="T30" s="61"/>
      <c r="U30" s="62">
        <v>1</v>
      </c>
      <c r="V30" s="60"/>
      <c r="W30" s="61"/>
      <c r="X30" s="59">
        <v>1</v>
      </c>
      <c r="Y30" s="60"/>
      <c r="Z30" s="61"/>
      <c r="AA30" s="59">
        <v>1</v>
      </c>
      <c r="AB30" s="60"/>
      <c r="AC30" s="61"/>
      <c r="AD30" s="59">
        <v>1</v>
      </c>
      <c r="AE30" s="60"/>
      <c r="AF30" s="61"/>
      <c r="AG30" s="59"/>
      <c r="AH30" s="60"/>
      <c r="AI30" s="61">
        <v>1</v>
      </c>
      <c r="AJ30" s="59">
        <v>1</v>
      </c>
      <c r="AK30" s="60"/>
      <c r="AL30" s="61"/>
      <c r="AM30" s="59">
        <v>1</v>
      </c>
      <c r="AN30" s="60"/>
      <c r="AO30" s="61"/>
      <c r="AP30" s="59"/>
      <c r="AQ30" s="60"/>
      <c r="AR30" s="61"/>
      <c r="AS30" s="59">
        <v>1</v>
      </c>
      <c r="AT30" s="60"/>
      <c r="AU30" s="61"/>
      <c r="AV30" s="59">
        <v>1</v>
      </c>
      <c r="AW30" s="60"/>
      <c r="AX30" s="61"/>
      <c r="AY30" s="59">
        <v>1</v>
      </c>
      <c r="AZ30" s="60"/>
      <c r="BA30" s="61"/>
      <c r="BB30" s="59"/>
      <c r="BC30" s="60"/>
      <c r="BD30" s="61">
        <v>1</v>
      </c>
      <c r="BE30" s="59"/>
      <c r="BF30" s="60"/>
      <c r="BG30" s="61"/>
      <c r="BH30" s="62">
        <v>1</v>
      </c>
      <c r="BI30" s="60"/>
      <c r="BJ30" s="61"/>
    </row>
    <row r="31" spans="1:62" ht="22.5">
      <c r="A31" s="31">
        <f t="shared" si="0"/>
        <v>27</v>
      </c>
      <c r="B31" s="27" t="s">
        <v>168</v>
      </c>
      <c r="C31" s="28" t="s">
        <v>169</v>
      </c>
      <c r="D31" s="27" t="s">
        <v>170</v>
      </c>
      <c r="E31" s="29" t="s">
        <v>281</v>
      </c>
      <c r="F31" s="30" t="s">
        <v>433</v>
      </c>
      <c r="G31" s="17" t="s">
        <v>406</v>
      </c>
      <c r="H31" s="24" t="s">
        <v>678</v>
      </c>
      <c r="I31" s="56">
        <v>1</v>
      </c>
      <c r="J31" s="57"/>
      <c r="K31" s="58"/>
      <c r="L31" s="59">
        <v>1</v>
      </c>
      <c r="M31" s="60"/>
      <c r="N31" s="61"/>
      <c r="O31" s="59">
        <v>1</v>
      </c>
      <c r="P31" s="60"/>
      <c r="Q31" s="61"/>
      <c r="R31" s="59">
        <v>1</v>
      </c>
      <c r="S31" s="60"/>
      <c r="T31" s="61"/>
      <c r="U31" s="62">
        <v>1</v>
      </c>
      <c r="V31" s="60"/>
      <c r="W31" s="61"/>
      <c r="X31" s="59">
        <v>1</v>
      </c>
      <c r="Y31" s="60"/>
      <c r="Z31" s="61"/>
      <c r="AA31" s="59">
        <v>1</v>
      </c>
      <c r="AB31" s="60"/>
      <c r="AC31" s="61"/>
      <c r="AD31" s="59">
        <v>1</v>
      </c>
      <c r="AE31" s="60"/>
      <c r="AF31" s="61"/>
      <c r="AG31" s="59"/>
      <c r="AH31" s="60"/>
      <c r="AI31" s="61">
        <v>1</v>
      </c>
      <c r="AJ31" s="59">
        <v>1</v>
      </c>
      <c r="AK31" s="60"/>
      <c r="AL31" s="61"/>
      <c r="AM31" s="59">
        <v>1</v>
      </c>
      <c r="AN31" s="60"/>
      <c r="AO31" s="61"/>
      <c r="AP31" s="59"/>
      <c r="AQ31" s="60"/>
      <c r="AR31" s="61"/>
      <c r="AS31" s="59">
        <v>1</v>
      </c>
      <c r="AT31" s="60"/>
      <c r="AU31" s="61"/>
      <c r="AV31" s="59">
        <v>1</v>
      </c>
      <c r="AW31" s="60"/>
      <c r="AX31" s="61"/>
      <c r="AY31" s="59">
        <v>1</v>
      </c>
      <c r="AZ31" s="60"/>
      <c r="BA31" s="61"/>
      <c r="BB31" s="59"/>
      <c r="BC31" s="60"/>
      <c r="BD31" s="61"/>
      <c r="BE31" s="59"/>
      <c r="BF31" s="60"/>
      <c r="BG31" s="61">
        <v>1</v>
      </c>
      <c r="BH31" s="62">
        <v>1</v>
      </c>
      <c r="BI31" s="60"/>
      <c r="BJ31" s="61"/>
    </row>
    <row r="32" spans="1:62" ht="56.25">
      <c r="A32" s="31">
        <f t="shared" si="0"/>
        <v>28</v>
      </c>
      <c r="B32" s="27" t="s">
        <v>324</v>
      </c>
      <c r="C32" s="29" t="s">
        <v>325</v>
      </c>
      <c r="D32" s="27" t="s">
        <v>326</v>
      </c>
      <c r="E32" s="29" t="s">
        <v>163</v>
      </c>
      <c r="F32" s="30" t="s">
        <v>433</v>
      </c>
      <c r="G32" s="17" t="s">
        <v>406</v>
      </c>
      <c r="H32" s="24" t="s">
        <v>679</v>
      </c>
      <c r="I32" s="56">
        <v>1</v>
      </c>
      <c r="J32" s="57"/>
      <c r="K32" s="58"/>
      <c r="L32" s="59">
        <v>1</v>
      </c>
      <c r="M32" s="60"/>
      <c r="N32" s="61"/>
      <c r="O32" s="59">
        <v>1</v>
      </c>
      <c r="P32" s="60"/>
      <c r="Q32" s="61"/>
      <c r="R32" s="59">
        <v>1</v>
      </c>
      <c r="S32" s="60"/>
      <c r="T32" s="61"/>
      <c r="U32" s="62">
        <v>1</v>
      </c>
      <c r="V32" s="60"/>
      <c r="W32" s="61"/>
      <c r="X32" s="59">
        <v>1</v>
      </c>
      <c r="Y32" s="60"/>
      <c r="Z32" s="61"/>
      <c r="AA32" s="59">
        <v>1</v>
      </c>
      <c r="AB32" s="60"/>
      <c r="AC32" s="61"/>
      <c r="AD32" s="59">
        <v>1</v>
      </c>
      <c r="AE32" s="60"/>
      <c r="AF32" s="61"/>
      <c r="AG32" s="59"/>
      <c r="AH32" s="60">
        <v>1</v>
      </c>
      <c r="AI32" s="61"/>
      <c r="AJ32" s="59">
        <v>1</v>
      </c>
      <c r="AK32" s="60"/>
      <c r="AL32" s="61"/>
      <c r="AM32" s="59">
        <v>1</v>
      </c>
      <c r="AN32" s="60"/>
      <c r="AO32" s="61"/>
      <c r="AP32" s="59"/>
      <c r="AQ32" s="60"/>
      <c r="AR32" s="61"/>
      <c r="AS32" s="59">
        <v>1</v>
      </c>
      <c r="AT32" s="60"/>
      <c r="AU32" s="61"/>
      <c r="AV32" s="59">
        <v>1</v>
      </c>
      <c r="AW32" s="60"/>
      <c r="AX32" s="61"/>
      <c r="AY32" s="59">
        <v>1</v>
      </c>
      <c r="AZ32" s="60"/>
      <c r="BA32" s="61"/>
      <c r="BB32" s="59"/>
      <c r="BC32" s="60"/>
      <c r="BD32" s="61">
        <v>1</v>
      </c>
      <c r="BE32" s="59"/>
      <c r="BF32" s="60"/>
      <c r="BG32" s="61"/>
      <c r="BH32" s="62">
        <v>1</v>
      </c>
      <c r="BI32" s="60"/>
      <c r="BJ32" s="61"/>
    </row>
    <row r="33" spans="1:62" ht="22.5">
      <c r="A33" s="31">
        <f t="shared" si="0"/>
        <v>29</v>
      </c>
      <c r="B33" s="27" t="s">
        <v>327</v>
      </c>
      <c r="C33" s="29" t="s">
        <v>169</v>
      </c>
      <c r="D33" s="27" t="s">
        <v>328</v>
      </c>
      <c r="E33" s="29" t="s">
        <v>329</v>
      </c>
      <c r="F33" s="30" t="s">
        <v>433</v>
      </c>
      <c r="G33" s="17" t="s">
        <v>406</v>
      </c>
      <c r="H33" s="24" t="s">
        <v>680</v>
      </c>
      <c r="I33" s="56">
        <v>1</v>
      </c>
      <c r="J33" s="57"/>
      <c r="K33" s="58"/>
      <c r="L33" s="59">
        <v>1</v>
      </c>
      <c r="M33" s="60"/>
      <c r="N33" s="61"/>
      <c r="O33" s="59">
        <v>1</v>
      </c>
      <c r="P33" s="60"/>
      <c r="Q33" s="61"/>
      <c r="R33" s="59">
        <v>1</v>
      </c>
      <c r="S33" s="60"/>
      <c r="T33" s="61"/>
      <c r="U33" s="62">
        <v>1</v>
      </c>
      <c r="V33" s="60"/>
      <c r="W33" s="61"/>
      <c r="X33" s="59">
        <v>1</v>
      </c>
      <c r="Y33" s="60"/>
      <c r="Z33" s="61"/>
      <c r="AA33" s="59">
        <v>1</v>
      </c>
      <c r="AB33" s="60"/>
      <c r="AC33" s="61"/>
      <c r="AD33" s="59">
        <v>1</v>
      </c>
      <c r="AE33" s="60"/>
      <c r="AF33" s="61"/>
      <c r="AG33" s="59"/>
      <c r="AH33" s="60"/>
      <c r="AI33" s="61">
        <v>1</v>
      </c>
      <c r="AJ33" s="59">
        <v>1</v>
      </c>
      <c r="AK33" s="60"/>
      <c r="AL33" s="61"/>
      <c r="AM33" s="59">
        <v>1</v>
      </c>
      <c r="AN33" s="60"/>
      <c r="AO33" s="61"/>
      <c r="AP33" s="59"/>
      <c r="AQ33" s="60"/>
      <c r="AR33" s="61"/>
      <c r="AS33" s="59">
        <v>1</v>
      </c>
      <c r="AT33" s="60"/>
      <c r="AU33" s="61"/>
      <c r="AV33" s="59">
        <v>1</v>
      </c>
      <c r="AW33" s="60"/>
      <c r="AX33" s="61"/>
      <c r="AY33" s="59">
        <v>1</v>
      </c>
      <c r="AZ33" s="60"/>
      <c r="BA33" s="61"/>
      <c r="BB33" s="59"/>
      <c r="BC33" s="60"/>
      <c r="BD33" s="61">
        <v>1</v>
      </c>
      <c r="BE33" s="59"/>
      <c r="BF33" s="60"/>
      <c r="BG33" s="61"/>
      <c r="BH33" s="62">
        <v>1</v>
      </c>
      <c r="BI33" s="60"/>
      <c r="BJ33" s="61"/>
    </row>
    <row r="34" spans="1:62" ht="45">
      <c r="A34" s="31">
        <f t="shared" si="0"/>
        <v>30</v>
      </c>
      <c r="B34" s="27" t="s">
        <v>51</v>
      </c>
      <c r="C34" s="29" t="s">
        <v>330</v>
      </c>
      <c r="D34" s="27" t="s">
        <v>331</v>
      </c>
      <c r="E34" s="29" t="s">
        <v>329</v>
      </c>
      <c r="F34" s="30" t="s">
        <v>433</v>
      </c>
      <c r="G34" s="17" t="s">
        <v>406</v>
      </c>
      <c r="H34" s="24" t="s">
        <v>681</v>
      </c>
      <c r="I34" s="56">
        <v>1</v>
      </c>
      <c r="J34" s="57"/>
      <c r="K34" s="58"/>
      <c r="L34" s="59">
        <v>1</v>
      </c>
      <c r="M34" s="60"/>
      <c r="N34" s="61"/>
      <c r="O34" s="59">
        <v>1</v>
      </c>
      <c r="P34" s="60"/>
      <c r="Q34" s="61"/>
      <c r="R34" s="59">
        <v>1</v>
      </c>
      <c r="S34" s="60"/>
      <c r="T34" s="61"/>
      <c r="U34" s="62">
        <v>1</v>
      </c>
      <c r="V34" s="60"/>
      <c r="W34" s="61"/>
      <c r="X34" s="59">
        <v>1</v>
      </c>
      <c r="Y34" s="60"/>
      <c r="Z34" s="61"/>
      <c r="AA34" s="59">
        <v>1</v>
      </c>
      <c r="AB34" s="60"/>
      <c r="AC34" s="61"/>
      <c r="AD34" s="59">
        <v>1</v>
      </c>
      <c r="AE34" s="60"/>
      <c r="AF34" s="61"/>
      <c r="AG34" s="59"/>
      <c r="AH34" s="60"/>
      <c r="AI34" s="61">
        <v>1</v>
      </c>
      <c r="AJ34" s="59">
        <v>1</v>
      </c>
      <c r="AK34" s="60"/>
      <c r="AL34" s="61"/>
      <c r="AM34" s="59">
        <v>1</v>
      </c>
      <c r="AN34" s="60"/>
      <c r="AO34" s="61"/>
      <c r="AP34" s="59"/>
      <c r="AQ34" s="60"/>
      <c r="AR34" s="61"/>
      <c r="AS34" s="59">
        <v>1</v>
      </c>
      <c r="AT34" s="60"/>
      <c r="AU34" s="61"/>
      <c r="AV34" s="59">
        <v>1</v>
      </c>
      <c r="AW34" s="60"/>
      <c r="AX34" s="61"/>
      <c r="AY34" s="59">
        <v>1</v>
      </c>
      <c r="AZ34" s="60"/>
      <c r="BA34" s="61"/>
      <c r="BB34" s="59"/>
      <c r="BC34" s="60"/>
      <c r="BD34" s="61">
        <v>1</v>
      </c>
      <c r="BE34" s="59"/>
      <c r="BF34" s="60"/>
      <c r="BG34" s="61"/>
      <c r="BH34" s="62">
        <v>1</v>
      </c>
      <c r="BI34" s="60"/>
      <c r="BJ34" s="61"/>
    </row>
    <row r="35" spans="1:62" ht="33.75">
      <c r="A35" s="31">
        <v>31</v>
      </c>
      <c r="B35" s="27" t="s">
        <v>334</v>
      </c>
      <c r="C35" s="29" t="s">
        <v>335</v>
      </c>
      <c r="D35" s="27" t="s">
        <v>336</v>
      </c>
      <c r="E35" s="29" t="s">
        <v>333</v>
      </c>
      <c r="F35" s="30" t="s">
        <v>433</v>
      </c>
      <c r="G35" s="17" t="s">
        <v>406</v>
      </c>
      <c r="H35" s="24" t="s">
        <v>682</v>
      </c>
      <c r="I35" s="56">
        <v>1</v>
      </c>
      <c r="J35" s="57"/>
      <c r="K35" s="58"/>
      <c r="L35" s="59">
        <v>1</v>
      </c>
      <c r="M35" s="60"/>
      <c r="N35" s="61"/>
      <c r="O35" s="59">
        <v>1</v>
      </c>
      <c r="P35" s="60"/>
      <c r="Q35" s="61"/>
      <c r="R35" s="59">
        <v>1</v>
      </c>
      <c r="S35" s="60"/>
      <c r="T35" s="61"/>
      <c r="U35" s="62">
        <v>1</v>
      </c>
      <c r="V35" s="60"/>
      <c r="W35" s="61"/>
      <c r="X35" s="59">
        <v>1</v>
      </c>
      <c r="Y35" s="60"/>
      <c r="Z35" s="61"/>
      <c r="AA35" s="59">
        <v>1</v>
      </c>
      <c r="AB35" s="60"/>
      <c r="AC35" s="61"/>
      <c r="AD35" s="59">
        <v>1</v>
      </c>
      <c r="AE35" s="60"/>
      <c r="AF35" s="61"/>
      <c r="AG35" s="59"/>
      <c r="AH35" s="60">
        <v>1</v>
      </c>
      <c r="AI35" s="61"/>
      <c r="AJ35" s="59">
        <v>1</v>
      </c>
      <c r="AK35" s="60"/>
      <c r="AL35" s="61"/>
      <c r="AM35" s="59">
        <v>1</v>
      </c>
      <c r="AN35" s="60"/>
      <c r="AO35" s="61"/>
      <c r="AP35" s="59"/>
      <c r="AQ35" s="60"/>
      <c r="AR35" s="61"/>
      <c r="AS35" s="59">
        <v>1</v>
      </c>
      <c r="AT35" s="60"/>
      <c r="AU35" s="61"/>
      <c r="AV35" s="59">
        <v>1</v>
      </c>
      <c r="AW35" s="60"/>
      <c r="AX35" s="61"/>
      <c r="AY35" s="59">
        <v>1</v>
      </c>
      <c r="AZ35" s="60"/>
      <c r="BA35" s="61"/>
      <c r="BB35" s="59"/>
      <c r="BC35" s="60">
        <v>1</v>
      </c>
      <c r="BD35" s="61"/>
      <c r="BE35" s="59"/>
      <c r="BF35" s="60"/>
      <c r="BG35" s="61"/>
      <c r="BH35" s="62">
        <v>1</v>
      </c>
      <c r="BI35" s="60"/>
      <c r="BJ35" s="61"/>
    </row>
    <row r="36" spans="1:62" ht="56.25">
      <c r="A36" s="31">
        <v>32</v>
      </c>
      <c r="B36" s="27" t="s">
        <v>337</v>
      </c>
      <c r="C36" s="29" t="s">
        <v>338</v>
      </c>
      <c r="D36" s="27" t="s">
        <v>339</v>
      </c>
      <c r="E36" s="29" t="s">
        <v>332</v>
      </c>
      <c r="F36" s="30" t="s">
        <v>433</v>
      </c>
      <c r="G36" s="17" t="s">
        <v>406</v>
      </c>
      <c r="H36" s="24" t="s">
        <v>286</v>
      </c>
      <c r="I36" s="56">
        <v>1</v>
      </c>
      <c r="J36" s="57"/>
      <c r="K36" s="58"/>
      <c r="L36" s="59">
        <v>1</v>
      </c>
      <c r="M36" s="60"/>
      <c r="N36" s="61"/>
      <c r="O36" s="59">
        <v>1</v>
      </c>
      <c r="P36" s="60"/>
      <c r="Q36" s="61"/>
      <c r="R36" s="59">
        <v>1</v>
      </c>
      <c r="S36" s="60"/>
      <c r="T36" s="61"/>
      <c r="U36" s="62">
        <v>1</v>
      </c>
      <c r="V36" s="60"/>
      <c r="W36" s="61"/>
      <c r="X36" s="59">
        <v>1</v>
      </c>
      <c r="Y36" s="60"/>
      <c r="Z36" s="61"/>
      <c r="AA36" s="59">
        <v>1</v>
      </c>
      <c r="AB36" s="60"/>
      <c r="AC36" s="61"/>
      <c r="AD36" s="59">
        <v>1</v>
      </c>
      <c r="AE36" s="60"/>
      <c r="AF36" s="61"/>
      <c r="AG36" s="59"/>
      <c r="AH36" s="60"/>
      <c r="AI36" s="61">
        <v>1</v>
      </c>
      <c r="AJ36" s="59"/>
      <c r="AK36" s="60"/>
      <c r="AL36" s="61"/>
      <c r="AM36" s="59">
        <v>1</v>
      </c>
      <c r="AN36" s="60"/>
      <c r="AO36" s="61"/>
      <c r="AP36" s="59">
        <v>1</v>
      </c>
      <c r="AQ36" s="60"/>
      <c r="AR36" s="61"/>
      <c r="AS36" s="59">
        <v>1</v>
      </c>
      <c r="AT36" s="60"/>
      <c r="AU36" s="61"/>
      <c r="AV36" s="59">
        <v>1</v>
      </c>
      <c r="AW36" s="60"/>
      <c r="AX36" s="61"/>
      <c r="AY36" s="59">
        <v>1</v>
      </c>
      <c r="AZ36" s="60"/>
      <c r="BA36" s="61"/>
      <c r="BB36" s="59">
        <v>1</v>
      </c>
      <c r="BC36" s="60"/>
      <c r="BD36" s="61"/>
      <c r="BE36" s="59"/>
      <c r="BF36" s="60"/>
      <c r="BG36" s="61"/>
      <c r="BH36" s="62">
        <v>1</v>
      </c>
      <c r="BI36" s="60"/>
      <c r="BJ36" s="61"/>
    </row>
    <row r="37" spans="1:62" ht="56.25">
      <c r="A37" s="31">
        <f t="shared" si="0"/>
        <v>33</v>
      </c>
      <c r="B37" s="27" t="s">
        <v>839</v>
      </c>
      <c r="C37" s="29" t="s">
        <v>338</v>
      </c>
      <c r="D37" s="27" t="s">
        <v>340</v>
      </c>
      <c r="E37" s="29" t="s">
        <v>332</v>
      </c>
      <c r="F37" s="30" t="s">
        <v>433</v>
      </c>
      <c r="G37" s="17" t="s">
        <v>406</v>
      </c>
      <c r="H37" s="24" t="s">
        <v>287</v>
      </c>
      <c r="I37" s="56">
        <v>1</v>
      </c>
      <c r="J37" s="57"/>
      <c r="K37" s="58"/>
      <c r="L37" s="59">
        <v>1</v>
      </c>
      <c r="M37" s="60"/>
      <c r="N37" s="61"/>
      <c r="O37" s="59">
        <v>1</v>
      </c>
      <c r="P37" s="60"/>
      <c r="Q37" s="61"/>
      <c r="R37" s="59">
        <v>1</v>
      </c>
      <c r="S37" s="60"/>
      <c r="T37" s="61"/>
      <c r="U37" s="62">
        <v>1</v>
      </c>
      <c r="V37" s="60"/>
      <c r="W37" s="61"/>
      <c r="X37" s="59">
        <v>1</v>
      </c>
      <c r="Y37" s="60"/>
      <c r="Z37" s="61"/>
      <c r="AA37" s="59">
        <v>1</v>
      </c>
      <c r="AB37" s="60"/>
      <c r="AC37" s="61"/>
      <c r="AD37" s="59">
        <v>1</v>
      </c>
      <c r="AE37" s="60"/>
      <c r="AF37" s="61"/>
      <c r="AG37" s="59"/>
      <c r="AH37" s="60"/>
      <c r="AI37" s="61">
        <v>1</v>
      </c>
      <c r="AJ37" s="59">
        <v>1</v>
      </c>
      <c r="AK37" s="60"/>
      <c r="AL37" s="61"/>
      <c r="AM37" s="59">
        <v>1</v>
      </c>
      <c r="AN37" s="60"/>
      <c r="AO37" s="61"/>
      <c r="AP37" s="59">
        <v>1</v>
      </c>
      <c r="AQ37" s="60"/>
      <c r="AR37" s="61"/>
      <c r="AS37" s="59">
        <v>1</v>
      </c>
      <c r="AT37" s="60"/>
      <c r="AU37" s="61"/>
      <c r="AV37" s="59">
        <v>1</v>
      </c>
      <c r="AW37" s="60"/>
      <c r="AX37" s="61"/>
      <c r="AY37" s="59">
        <v>1</v>
      </c>
      <c r="AZ37" s="60"/>
      <c r="BA37" s="61"/>
      <c r="BB37" s="59">
        <v>1</v>
      </c>
      <c r="BC37" s="60"/>
      <c r="BD37" s="61"/>
      <c r="BE37" s="59"/>
      <c r="BF37" s="60"/>
      <c r="BG37" s="61"/>
      <c r="BH37" s="62">
        <v>1</v>
      </c>
      <c r="BI37" s="60"/>
      <c r="BJ37" s="61"/>
    </row>
    <row r="38" spans="1:62" ht="33.75">
      <c r="A38" s="31">
        <f t="shared" si="0"/>
        <v>34</v>
      </c>
      <c r="B38" s="27" t="s">
        <v>111</v>
      </c>
      <c r="C38" s="29" t="s">
        <v>341</v>
      </c>
      <c r="D38" s="27" t="s">
        <v>342</v>
      </c>
      <c r="E38" s="29" t="s">
        <v>343</v>
      </c>
      <c r="F38" s="30" t="s">
        <v>433</v>
      </c>
      <c r="G38" s="17" t="s">
        <v>406</v>
      </c>
      <c r="H38" s="24" t="s">
        <v>288</v>
      </c>
      <c r="I38" s="56">
        <v>1</v>
      </c>
      <c r="J38" s="57"/>
      <c r="K38" s="58"/>
      <c r="L38" s="59">
        <v>1</v>
      </c>
      <c r="M38" s="60"/>
      <c r="N38" s="61"/>
      <c r="O38" s="59">
        <v>1</v>
      </c>
      <c r="P38" s="60"/>
      <c r="Q38" s="61"/>
      <c r="R38" s="59">
        <v>1</v>
      </c>
      <c r="S38" s="60"/>
      <c r="T38" s="61"/>
      <c r="U38" s="62">
        <v>1</v>
      </c>
      <c r="V38" s="60"/>
      <c r="W38" s="61"/>
      <c r="X38" s="59">
        <v>1</v>
      </c>
      <c r="Y38" s="60"/>
      <c r="Z38" s="61"/>
      <c r="AA38" s="59">
        <v>1</v>
      </c>
      <c r="AB38" s="60"/>
      <c r="AC38" s="61"/>
      <c r="AD38" s="59">
        <v>1</v>
      </c>
      <c r="AE38" s="60"/>
      <c r="AF38" s="61"/>
      <c r="AG38" s="59"/>
      <c r="AH38" s="60">
        <v>1</v>
      </c>
      <c r="AI38" s="61"/>
      <c r="AJ38" s="59">
        <v>1</v>
      </c>
      <c r="AK38" s="60"/>
      <c r="AL38" s="61"/>
      <c r="AM38" s="59">
        <v>1</v>
      </c>
      <c r="AN38" s="60"/>
      <c r="AO38" s="61"/>
      <c r="AP38" s="59">
        <v>1</v>
      </c>
      <c r="AQ38" s="60"/>
      <c r="AR38" s="61"/>
      <c r="AS38" s="59">
        <v>1</v>
      </c>
      <c r="AT38" s="60"/>
      <c r="AU38" s="61"/>
      <c r="AV38" s="59">
        <v>1</v>
      </c>
      <c r="AW38" s="60"/>
      <c r="AX38" s="61"/>
      <c r="AY38" s="59">
        <v>1</v>
      </c>
      <c r="AZ38" s="60"/>
      <c r="BA38" s="61"/>
      <c r="BB38" s="59"/>
      <c r="BC38" s="60">
        <v>1</v>
      </c>
      <c r="BD38" s="61"/>
      <c r="BE38" s="59"/>
      <c r="BF38" s="60"/>
      <c r="BG38" s="61"/>
      <c r="BH38" s="62">
        <v>1</v>
      </c>
      <c r="BI38" s="60"/>
      <c r="BJ38" s="61"/>
    </row>
    <row r="39" spans="1:62" ht="56.25">
      <c r="A39" s="31">
        <f t="shared" si="0"/>
        <v>35</v>
      </c>
      <c r="B39" s="27" t="s">
        <v>858</v>
      </c>
      <c r="C39" s="29" t="s">
        <v>344</v>
      </c>
      <c r="D39" s="27" t="s">
        <v>345</v>
      </c>
      <c r="E39" s="29" t="s">
        <v>338</v>
      </c>
      <c r="F39" s="30" t="s">
        <v>433</v>
      </c>
      <c r="G39" s="17" t="s">
        <v>406</v>
      </c>
      <c r="H39" s="24" t="s">
        <v>289</v>
      </c>
      <c r="I39" s="56">
        <v>1</v>
      </c>
      <c r="J39" s="57"/>
      <c r="K39" s="58"/>
      <c r="L39" s="59">
        <v>1</v>
      </c>
      <c r="M39" s="60"/>
      <c r="N39" s="61"/>
      <c r="O39" s="59">
        <v>1</v>
      </c>
      <c r="P39" s="60"/>
      <c r="Q39" s="61"/>
      <c r="R39" s="59">
        <v>1</v>
      </c>
      <c r="S39" s="60"/>
      <c r="T39" s="61"/>
      <c r="U39" s="62">
        <v>1</v>
      </c>
      <c r="V39" s="60"/>
      <c r="W39" s="61"/>
      <c r="X39" s="59">
        <v>1</v>
      </c>
      <c r="Y39" s="60"/>
      <c r="Z39" s="61"/>
      <c r="AA39" s="59">
        <v>1</v>
      </c>
      <c r="AB39" s="60"/>
      <c r="AC39" s="61"/>
      <c r="AD39" s="59">
        <v>1</v>
      </c>
      <c r="AE39" s="60"/>
      <c r="AF39" s="61"/>
      <c r="AG39" s="59"/>
      <c r="AH39" s="60"/>
      <c r="AI39" s="61">
        <v>1</v>
      </c>
      <c r="AJ39" s="59">
        <v>1</v>
      </c>
      <c r="AK39" s="60"/>
      <c r="AL39" s="61"/>
      <c r="AM39" s="59">
        <v>1</v>
      </c>
      <c r="AN39" s="60"/>
      <c r="AO39" s="61"/>
      <c r="AP39" s="59"/>
      <c r="AQ39" s="60"/>
      <c r="AR39" s="61"/>
      <c r="AS39" s="59">
        <v>1</v>
      </c>
      <c r="AT39" s="60"/>
      <c r="AU39" s="61"/>
      <c r="AV39" s="59">
        <v>1</v>
      </c>
      <c r="AW39" s="60"/>
      <c r="AX39" s="61"/>
      <c r="AY39" s="59">
        <v>1</v>
      </c>
      <c r="AZ39" s="60"/>
      <c r="BA39" s="61"/>
      <c r="BB39" s="59"/>
      <c r="BC39" s="60"/>
      <c r="BD39" s="61">
        <v>1</v>
      </c>
      <c r="BE39" s="59"/>
      <c r="BF39" s="60"/>
      <c r="BG39" s="61"/>
      <c r="BH39" s="62">
        <v>1</v>
      </c>
      <c r="BI39" s="60"/>
      <c r="BJ39" s="61"/>
    </row>
    <row r="40" spans="1:62" ht="67.5">
      <c r="A40" s="31">
        <f t="shared" si="0"/>
        <v>36</v>
      </c>
      <c r="B40" s="27" t="s">
        <v>346</v>
      </c>
      <c r="C40" s="29" t="s">
        <v>330</v>
      </c>
      <c r="D40" s="27" t="s">
        <v>347</v>
      </c>
      <c r="E40" s="29" t="s">
        <v>348</v>
      </c>
      <c r="F40" s="30" t="s">
        <v>433</v>
      </c>
      <c r="G40" s="17" t="s">
        <v>406</v>
      </c>
      <c r="H40" s="24" t="s">
        <v>374</v>
      </c>
      <c r="I40" s="63">
        <v>1</v>
      </c>
      <c r="J40" s="64"/>
      <c r="K40" s="65"/>
      <c r="L40" s="59">
        <v>1</v>
      </c>
      <c r="M40" s="60"/>
      <c r="N40" s="61"/>
      <c r="O40" s="59">
        <v>1</v>
      </c>
      <c r="P40" s="60"/>
      <c r="Q40" s="61"/>
      <c r="R40" s="59">
        <v>1</v>
      </c>
      <c r="S40" s="60"/>
      <c r="T40" s="61"/>
      <c r="U40" s="62">
        <v>1</v>
      </c>
      <c r="V40" s="60"/>
      <c r="W40" s="61"/>
      <c r="X40" s="59">
        <v>1</v>
      </c>
      <c r="Y40" s="60"/>
      <c r="Z40" s="61"/>
      <c r="AA40" s="59">
        <v>1</v>
      </c>
      <c r="AB40" s="60"/>
      <c r="AC40" s="61"/>
      <c r="AD40" s="59">
        <v>1</v>
      </c>
      <c r="AE40" s="60"/>
      <c r="AF40" s="61"/>
      <c r="AG40" s="59"/>
      <c r="AH40" s="60"/>
      <c r="AI40" s="61">
        <v>1</v>
      </c>
      <c r="AJ40" s="59">
        <v>1</v>
      </c>
      <c r="AK40" s="60"/>
      <c r="AL40" s="61"/>
      <c r="AM40" s="59">
        <v>1</v>
      </c>
      <c r="AN40" s="60"/>
      <c r="AO40" s="61"/>
      <c r="AP40" s="59"/>
      <c r="AQ40" s="60"/>
      <c r="AR40" s="61"/>
      <c r="AS40" s="59">
        <v>1</v>
      </c>
      <c r="AT40" s="60"/>
      <c r="AU40" s="61"/>
      <c r="AV40" s="59">
        <v>1</v>
      </c>
      <c r="AW40" s="60"/>
      <c r="AX40" s="61"/>
      <c r="AY40" s="59">
        <v>1</v>
      </c>
      <c r="AZ40" s="60"/>
      <c r="BA40" s="61"/>
      <c r="BB40" s="59"/>
      <c r="BC40" s="60"/>
      <c r="BD40" s="61">
        <v>1</v>
      </c>
      <c r="BE40" s="59"/>
      <c r="BF40" s="60"/>
      <c r="BG40" s="61"/>
      <c r="BH40" s="62">
        <v>1</v>
      </c>
      <c r="BI40" s="60"/>
      <c r="BJ40" s="61"/>
    </row>
    <row r="41" spans="1:62" ht="56.25">
      <c r="A41" s="31">
        <f t="shared" si="0"/>
        <v>37</v>
      </c>
      <c r="B41" s="27" t="s">
        <v>349</v>
      </c>
      <c r="C41" s="29" t="s">
        <v>330</v>
      </c>
      <c r="D41" s="27" t="s">
        <v>350</v>
      </c>
      <c r="E41" s="29" t="s">
        <v>348</v>
      </c>
      <c r="F41" s="30" t="s">
        <v>433</v>
      </c>
      <c r="G41" s="17" t="s">
        <v>406</v>
      </c>
      <c r="H41" s="24" t="s">
        <v>403</v>
      </c>
      <c r="I41" s="56">
        <v>1</v>
      </c>
      <c r="J41" s="57"/>
      <c r="K41" s="58"/>
      <c r="L41" s="59">
        <v>1</v>
      </c>
      <c r="M41" s="60"/>
      <c r="N41" s="61"/>
      <c r="O41" s="59">
        <v>1</v>
      </c>
      <c r="P41" s="60"/>
      <c r="Q41" s="61"/>
      <c r="R41" s="59">
        <v>1</v>
      </c>
      <c r="S41" s="60"/>
      <c r="T41" s="61"/>
      <c r="U41" s="62">
        <v>1</v>
      </c>
      <c r="V41" s="60"/>
      <c r="W41" s="61"/>
      <c r="X41" s="59">
        <v>1</v>
      </c>
      <c r="Y41" s="60"/>
      <c r="Z41" s="61"/>
      <c r="AA41" s="59">
        <v>1</v>
      </c>
      <c r="AB41" s="60"/>
      <c r="AC41" s="61"/>
      <c r="AD41" s="59">
        <v>1</v>
      </c>
      <c r="AE41" s="60"/>
      <c r="AF41" s="61"/>
      <c r="AG41" s="59"/>
      <c r="AH41" s="60"/>
      <c r="AI41" s="61">
        <v>1</v>
      </c>
      <c r="AJ41" s="59">
        <v>1</v>
      </c>
      <c r="AK41" s="60"/>
      <c r="AL41" s="61"/>
      <c r="AM41" s="59">
        <v>1</v>
      </c>
      <c r="AN41" s="60"/>
      <c r="AO41" s="61"/>
      <c r="AP41" s="59"/>
      <c r="AQ41" s="60"/>
      <c r="AR41" s="61"/>
      <c r="AS41" s="59">
        <v>1</v>
      </c>
      <c r="AT41" s="60"/>
      <c r="AU41" s="61"/>
      <c r="AV41" s="59">
        <v>1</v>
      </c>
      <c r="AW41" s="60"/>
      <c r="AX41" s="61"/>
      <c r="AY41" s="59">
        <v>1</v>
      </c>
      <c r="AZ41" s="60"/>
      <c r="BA41" s="61"/>
      <c r="BB41" s="59"/>
      <c r="BC41" s="60"/>
      <c r="BD41" s="61">
        <v>1</v>
      </c>
      <c r="BE41" s="59"/>
      <c r="BF41" s="60"/>
      <c r="BG41" s="61"/>
      <c r="BH41" s="62">
        <v>1</v>
      </c>
      <c r="BI41" s="60"/>
      <c r="BJ41" s="61"/>
    </row>
    <row r="42" spans="1:62" ht="90">
      <c r="A42" s="31">
        <f t="shared" si="0"/>
        <v>38</v>
      </c>
      <c r="B42" s="27" t="s">
        <v>351</v>
      </c>
      <c r="C42" s="29" t="s">
        <v>330</v>
      </c>
      <c r="D42" s="27" t="s">
        <v>352</v>
      </c>
      <c r="E42" s="29" t="s">
        <v>353</v>
      </c>
      <c r="F42" s="30" t="s">
        <v>433</v>
      </c>
      <c r="G42" s="17" t="s">
        <v>406</v>
      </c>
      <c r="H42" s="24" t="s">
        <v>404</v>
      </c>
      <c r="I42" s="56">
        <v>1</v>
      </c>
      <c r="J42" s="57"/>
      <c r="K42" s="58"/>
      <c r="L42" s="59">
        <v>1</v>
      </c>
      <c r="M42" s="60"/>
      <c r="N42" s="61"/>
      <c r="O42" s="59">
        <v>1</v>
      </c>
      <c r="P42" s="60"/>
      <c r="Q42" s="61"/>
      <c r="R42" s="59">
        <v>1</v>
      </c>
      <c r="S42" s="60"/>
      <c r="T42" s="61"/>
      <c r="U42" s="62">
        <v>1</v>
      </c>
      <c r="V42" s="60"/>
      <c r="W42" s="61"/>
      <c r="X42" s="59">
        <v>1</v>
      </c>
      <c r="Y42" s="60"/>
      <c r="Z42" s="61"/>
      <c r="AA42" s="59">
        <v>1</v>
      </c>
      <c r="AB42" s="60"/>
      <c r="AC42" s="61"/>
      <c r="AD42" s="59">
        <v>1</v>
      </c>
      <c r="AE42" s="60"/>
      <c r="AF42" s="61"/>
      <c r="AG42" s="59"/>
      <c r="AH42" s="60"/>
      <c r="AI42" s="61">
        <v>1</v>
      </c>
      <c r="AJ42" s="59">
        <v>1</v>
      </c>
      <c r="AK42" s="60"/>
      <c r="AL42" s="61"/>
      <c r="AM42" s="59">
        <v>1</v>
      </c>
      <c r="AN42" s="60"/>
      <c r="AO42" s="61"/>
      <c r="AP42" s="59"/>
      <c r="AQ42" s="60"/>
      <c r="AR42" s="61"/>
      <c r="AS42" s="59">
        <v>1</v>
      </c>
      <c r="AT42" s="60"/>
      <c r="AU42" s="61"/>
      <c r="AV42" s="59">
        <v>1</v>
      </c>
      <c r="AW42" s="60"/>
      <c r="AX42" s="61"/>
      <c r="AY42" s="59">
        <v>1</v>
      </c>
      <c r="AZ42" s="60"/>
      <c r="BA42" s="61"/>
      <c r="BB42" s="59"/>
      <c r="BC42" s="60"/>
      <c r="BD42" s="61">
        <v>1</v>
      </c>
      <c r="BE42" s="59"/>
      <c r="BF42" s="60"/>
      <c r="BG42" s="61"/>
      <c r="BH42" s="62">
        <v>1</v>
      </c>
      <c r="BI42" s="60"/>
      <c r="BJ42" s="61"/>
    </row>
    <row r="43" spans="1:62" ht="45">
      <c r="A43" s="31">
        <f t="shared" si="0"/>
        <v>39</v>
      </c>
      <c r="B43" s="27" t="s">
        <v>354</v>
      </c>
      <c r="C43" s="29" t="s">
        <v>355</v>
      </c>
      <c r="D43" s="27" t="s">
        <v>356</v>
      </c>
      <c r="E43" s="29" t="s">
        <v>353</v>
      </c>
      <c r="F43" s="30" t="s">
        <v>433</v>
      </c>
      <c r="G43" s="17" t="s">
        <v>406</v>
      </c>
      <c r="H43" s="24" t="s">
        <v>405</v>
      </c>
      <c r="I43" s="56">
        <v>1</v>
      </c>
      <c r="J43" s="57"/>
      <c r="K43" s="58"/>
      <c r="L43" s="59">
        <v>1</v>
      </c>
      <c r="M43" s="60"/>
      <c r="N43" s="61"/>
      <c r="O43" s="59">
        <v>1</v>
      </c>
      <c r="P43" s="60"/>
      <c r="Q43" s="61"/>
      <c r="R43" s="59">
        <v>1</v>
      </c>
      <c r="S43" s="60"/>
      <c r="T43" s="61"/>
      <c r="U43" s="62">
        <v>1</v>
      </c>
      <c r="V43" s="60"/>
      <c r="W43" s="61"/>
      <c r="X43" s="59">
        <v>1</v>
      </c>
      <c r="Y43" s="60"/>
      <c r="Z43" s="61"/>
      <c r="AA43" s="59">
        <v>1</v>
      </c>
      <c r="AB43" s="60"/>
      <c r="AC43" s="61"/>
      <c r="AD43" s="59">
        <v>1</v>
      </c>
      <c r="AE43" s="60"/>
      <c r="AF43" s="61"/>
      <c r="AG43" s="59"/>
      <c r="AH43" s="60"/>
      <c r="AI43" s="61">
        <v>1</v>
      </c>
      <c r="AJ43" s="59">
        <v>1</v>
      </c>
      <c r="AK43" s="60"/>
      <c r="AL43" s="61"/>
      <c r="AM43" s="59">
        <v>1</v>
      </c>
      <c r="AN43" s="60"/>
      <c r="AO43" s="61"/>
      <c r="AP43" s="59"/>
      <c r="AQ43" s="60"/>
      <c r="AR43" s="61"/>
      <c r="AS43" s="59">
        <v>1</v>
      </c>
      <c r="AT43" s="60"/>
      <c r="AU43" s="61"/>
      <c r="AV43" s="59">
        <v>1</v>
      </c>
      <c r="AW43" s="60"/>
      <c r="AX43" s="61"/>
      <c r="AY43" s="59">
        <v>1</v>
      </c>
      <c r="AZ43" s="60"/>
      <c r="BA43" s="61"/>
      <c r="BB43" s="59"/>
      <c r="BC43" s="60"/>
      <c r="BD43" s="61">
        <v>1</v>
      </c>
      <c r="BE43" s="59"/>
      <c r="BF43" s="60"/>
      <c r="BG43" s="61"/>
      <c r="BH43" s="62">
        <v>1</v>
      </c>
      <c r="BI43" s="60"/>
      <c r="BJ43" s="61"/>
    </row>
    <row r="44" spans="1:62" ht="78.75">
      <c r="A44" s="31">
        <f t="shared" si="0"/>
        <v>40</v>
      </c>
      <c r="B44" s="27" t="s">
        <v>357</v>
      </c>
      <c r="C44" s="29" t="s">
        <v>355</v>
      </c>
      <c r="D44" s="27" t="s">
        <v>358</v>
      </c>
      <c r="E44" s="29" t="s">
        <v>353</v>
      </c>
      <c r="F44" s="30" t="s">
        <v>433</v>
      </c>
      <c r="G44" s="17" t="s">
        <v>406</v>
      </c>
      <c r="H44" s="24" t="s">
        <v>523</v>
      </c>
      <c r="I44" s="56">
        <v>1</v>
      </c>
      <c r="J44" s="57"/>
      <c r="K44" s="58"/>
      <c r="L44" s="59">
        <v>1</v>
      </c>
      <c r="M44" s="60"/>
      <c r="N44" s="61"/>
      <c r="O44" s="59">
        <v>1</v>
      </c>
      <c r="P44" s="60"/>
      <c r="Q44" s="61"/>
      <c r="R44" s="59">
        <v>1</v>
      </c>
      <c r="S44" s="60"/>
      <c r="T44" s="61"/>
      <c r="U44" s="62">
        <v>1</v>
      </c>
      <c r="V44" s="60"/>
      <c r="W44" s="61"/>
      <c r="X44" s="59">
        <v>1</v>
      </c>
      <c r="Y44" s="60"/>
      <c r="Z44" s="61"/>
      <c r="AA44" s="59">
        <v>1</v>
      </c>
      <c r="AB44" s="60"/>
      <c r="AC44" s="61"/>
      <c r="AD44" s="59">
        <v>1</v>
      </c>
      <c r="AE44" s="60"/>
      <c r="AF44" s="61"/>
      <c r="AG44" s="59"/>
      <c r="AH44" s="60">
        <v>1</v>
      </c>
      <c r="AI44" s="61"/>
      <c r="AJ44" s="59">
        <v>1</v>
      </c>
      <c r="AK44" s="60"/>
      <c r="AL44" s="61"/>
      <c r="AM44" s="59">
        <v>1</v>
      </c>
      <c r="AN44" s="60"/>
      <c r="AO44" s="61"/>
      <c r="AP44" s="59"/>
      <c r="AQ44" s="60"/>
      <c r="AR44" s="61"/>
      <c r="AS44" s="59">
        <v>1</v>
      </c>
      <c r="AT44" s="60"/>
      <c r="AU44" s="61"/>
      <c r="AV44" s="59">
        <v>1</v>
      </c>
      <c r="AW44" s="60"/>
      <c r="AX44" s="61"/>
      <c r="AY44" s="59">
        <v>1</v>
      </c>
      <c r="AZ44" s="60"/>
      <c r="BA44" s="61"/>
      <c r="BB44" s="59">
        <v>1</v>
      </c>
      <c r="BC44" s="60"/>
      <c r="BD44" s="61"/>
      <c r="BE44" s="59"/>
      <c r="BF44" s="60"/>
      <c r="BG44" s="61"/>
      <c r="BH44" s="62">
        <v>1</v>
      </c>
      <c r="BI44" s="60"/>
      <c r="BJ44" s="61"/>
    </row>
    <row r="45" spans="1:62" ht="56.25">
      <c r="A45" s="31">
        <f t="shared" si="0"/>
        <v>41</v>
      </c>
      <c r="B45" s="27" t="s">
        <v>54</v>
      </c>
      <c r="C45" s="29" t="s">
        <v>330</v>
      </c>
      <c r="D45" s="27" t="s">
        <v>359</v>
      </c>
      <c r="E45" s="29" t="s">
        <v>360</v>
      </c>
      <c r="F45" s="30" t="s">
        <v>433</v>
      </c>
      <c r="G45" s="17" t="s">
        <v>406</v>
      </c>
      <c r="H45" s="24" t="s">
        <v>524</v>
      </c>
      <c r="I45" s="56">
        <v>1</v>
      </c>
      <c r="J45" s="57"/>
      <c r="K45" s="58"/>
      <c r="L45" s="59">
        <v>1</v>
      </c>
      <c r="M45" s="60"/>
      <c r="N45" s="61"/>
      <c r="O45" s="59">
        <v>1</v>
      </c>
      <c r="P45" s="60"/>
      <c r="Q45" s="61"/>
      <c r="R45" s="59">
        <v>1</v>
      </c>
      <c r="S45" s="60"/>
      <c r="T45" s="61"/>
      <c r="U45" s="62">
        <v>1</v>
      </c>
      <c r="V45" s="60"/>
      <c r="W45" s="61"/>
      <c r="X45" s="59">
        <v>1</v>
      </c>
      <c r="Y45" s="60"/>
      <c r="Z45" s="61"/>
      <c r="AA45" s="59">
        <v>1</v>
      </c>
      <c r="AB45" s="60"/>
      <c r="AC45" s="61"/>
      <c r="AD45" s="59">
        <v>1</v>
      </c>
      <c r="AE45" s="60"/>
      <c r="AF45" s="61"/>
      <c r="AG45" s="59"/>
      <c r="AH45" s="60">
        <v>1</v>
      </c>
      <c r="AI45" s="61"/>
      <c r="AJ45" s="59">
        <v>1</v>
      </c>
      <c r="AK45" s="60"/>
      <c r="AL45" s="61"/>
      <c r="AM45" s="59">
        <v>1</v>
      </c>
      <c r="AN45" s="60"/>
      <c r="AO45" s="61"/>
      <c r="AP45" s="59"/>
      <c r="AQ45" s="60"/>
      <c r="AR45" s="61"/>
      <c r="AS45" s="59">
        <v>1</v>
      </c>
      <c r="AT45" s="60"/>
      <c r="AU45" s="61"/>
      <c r="AV45" s="59">
        <v>1</v>
      </c>
      <c r="AW45" s="60"/>
      <c r="AX45" s="61"/>
      <c r="AY45" s="59">
        <v>1</v>
      </c>
      <c r="AZ45" s="60"/>
      <c r="BA45" s="61"/>
      <c r="BB45" s="59"/>
      <c r="BC45" s="60">
        <v>1</v>
      </c>
      <c r="BD45" s="61"/>
      <c r="BE45" s="59"/>
      <c r="BF45" s="60">
        <v>1</v>
      </c>
      <c r="BG45" s="61"/>
      <c r="BH45" s="62"/>
      <c r="BI45" s="60"/>
      <c r="BJ45" s="61"/>
    </row>
    <row r="46" spans="1:62" ht="78.75">
      <c r="A46" s="31">
        <f t="shared" si="0"/>
        <v>42</v>
      </c>
      <c r="B46" s="27" t="s">
        <v>361</v>
      </c>
      <c r="C46" s="29" t="s">
        <v>355</v>
      </c>
      <c r="D46" s="27" t="s">
        <v>362</v>
      </c>
      <c r="E46" s="29" t="s">
        <v>330</v>
      </c>
      <c r="F46" s="30" t="s">
        <v>433</v>
      </c>
      <c r="G46" s="17" t="s">
        <v>406</v>
      </c>
      <c r="H46" s="24" t="s">
        <v>525</v>
      </c>
      <c r="I46" s="56">
        <v>1</v>
      </c>
      <c r="J46" s="57"/>
      <c r="K46" s="58"/>
      <c r="L46" s="59">
        <v>1</v>
      </c>
      <c r="M46" s="60"/>
      <c r="N46" s="61"/>
      <c r="O46" s="59">
        <v>1</v>
      </c>
      <c r="P46" s="60"/>
      <c r="Q46" s="61"/>
      <c r="R46" s="59">
        <v>1</v>
      </c>
      <c r="S46" s="60"/>
      <c r="T46" s="61"/>
      <c r="U46" s="62">
        <v>1</v>
      </c>
      <c r="V46" s="60"/>
      <c r="W46" s="61"/>
      <c r="X46" s="59">
        <v>1</v>
      </c>
      <c r="Y46" s="60"/>
      <c r="Z46" s="61"/>
      <c r="AA46" s="59">
        <v>1</v>
      </c>
      <c r="AB46" s="60"/>
      <c r="AC46" s="61"/>
      <c r="AD46" s="59">
        <v>1</v>
      </c>
      <c r="AE46" s="60"/>
      <c r="AF46" s="61"/>
      <c r="AG46" s="59"/>
      <c r="AH46" s="60">
        <v>1</v>
      </c>
      <c r="AI46" s="61"/>
      <c r="AJ46" s="59">
        <v>1</v>
      </c>
      <c r="AK46" s="60"/>
      <c r="AL46" s="61"/>
      <c r="AM46" s="59">
        <v>1</v>
      </c>
      <c r="AN46" s="60"/>
      <c r="AO46" s="61"/>
      <c r="AP46" s="59"/>
      <c r="AQ46" s="60"/>
      <c r="AR46" s="61"/>
      <c r="AS46" s="59">
        <v>1</v>
      </c>
      <c r="AT46" s="60"/>
      <c r="AU46" s="61"/>
      <c r="AV46" s="59">
        <v>1</v>
      </c>
      <c r="AW46" s="60"/>
      <c r="AX46" s="61"/>
      <c r="AY46" s="59">
        <v>1</v>
      </c>
      <c r="AZ46" s="60"/>
      <c r="BA46" s="61"/>
      <c r="BB46" s="59"/>
      <c r="BC46" s="60">
        <v>1</v>
      </c>
      <c r="BD46" s="61"/>
      <c r="BE46" s="59">
        <v>1</v>
      </c>
      <c r="BF46" s="60"/>
      <c r="BG46" s="61"/>
      <c r="BH46" s="62"/>
      <c r="BI46" s="60"/>
      <c r="BJ46" s="61"/>
    </row>
    <row r="47" spans="1:62" ht="12.75">
      <c r="A47" s="31">
        <f t="shared" si="0"/>
        <v>43</v>
      </c>
      <c r="B47" s="27" t="s">
        <v>569</v>
      </c>
      <c r="C47" s="29" t="s">
        <v>570</v>
      </c>
      <c r="D47" s="27" t="s">
        <v>175</v>
      </c>
      <c r="E47" s="29" t="s">
        <v>176</v>
      </c>
      <c r="F47" s="30" t="s">
        <v>433</v>
      </c>
      <c r="G47" s="17" t="s">
        <v>406</v>
      </c>
      <c r="H47" s="24" t="s">
        <v>582</v>
      </c>
      <c r="I47" s="56">
        <v>1</v>
      </c>
      <c r="J47" s="57"/>
      <c r="K47" s="58"/>
      <c r="L47" s="59">
        <v>1</v>
      </c>
      <c r="M47" s="60"/>
      <c r="N47" s="61"/>
      <c r="O47" s="59">
        <v>1</v>
      </c>
      <c r="P47" s="60"/>
      <c r="Q47" s="61"/>
      <c r="R47" s="59">
        <v>1</v>
      </c>
      <c r="S47" s="60"/>
      <c r="T47" s="61"/>
      <c r="U47" s="62">
        <v>1</v>
      </c>
      <c r="V47" s="60"/>
      <c r="W47" s="61"/>
      <c r="X47" s="59">
        <v>1</v>
      </c>
      <c r="Y47" s="60"/>
      <c r="Z47" s="61"/>
      <c r="AA47" s="59">
        <v>1</v>
      </c>
      <c r="AB47" s="60"/>
      <c r="AC47" s="61"/>
      <c r="AD47" s="59">
        <v>1</v>
      </c>
      <c r="AE47" s="60"/>
      <c r="AF47" s="61"/>
      <c r="AG47" s="59"/>
      <c r="AH47" s="60"/>
      <c r="AI47" s="61"/>
      <c r="AJ47" s="59"/>
      <c r="AK47" s="60">
        <v>1</v>
      </c>
      <c r="AL47" s="61"/>
      <c r="AM47" s="59">
        <v>1</v>
      </c>
      <c r="AN47" s="60"/>
      <c r="AO47" s="61"/>
      <c r="AP47" s="59">
        <v>1</v>
      </c>
      <c r="AQ47" s="60"/>
      <c r="AR47" s="61"/>
      <c r="AS47" s="59"/>
      <c r="AT47" s="60"/>
      <c r="AU47" s="61"/>
      <c r="AV47" s="59">
        <v>1</v>
      </c>
      <c r="AW47" s="60"/>
      <c r="AX47" s="61"/>
      <c r="AY47" s="59">
        <v>1</v>
      </c>
      <c r="AZ47" s="60"/>
      <c r="BA47" s="61"/>
      <c r="BB47" s="59"/>
      <c r="BC47" s="60">
        <v>1</v>
      </c>
      <c r="BD47" s="61"/>
      <c r="BE47" s="59"/>
      <c r="BF47" s="60"/>
      <c r="BG47" s="61"/>
      <c r="BH47" s="62">
        <v>1</v>
      </c>
      <c r="BI47" s="60"/>
      <c r="BJ47" s="61"/>
    </row>
    <row r="48" spans="1:62" ht="67.5">
      <c r="A48" s="31">
        <f t="shared" si="0"/>
        <v>44</v>
      </c>
      <c r="B48" s="27" t="s">
        <v>101</v>
      </c>
      <c r="C48" s="29" t="s">
        <v>177</v>
      </c>
      <c r="D48" s="27" t="s">
        <v>133</v>
      </c>
      <c r="E48" s="29" t="s">
        <v>178</v>
      </c>
      <c r="F48" s="30" t="s">
        <v>433</v>
      </c>
      <c r="G48" s="17" t="s">
        <v>406</v>
      </c>
      <c r="H48" s="24" t="s">
        <v>619</v>
      </c>
      <c r="I48" s="56">
        <v>1</v>
      </c>
      <c r="J48" s="57"/>
      <c r="K48" s="58"/>
      <c r="L48" s="59">
        <v>1</v>
      </c>
      <c r="M48" s="60"/>
      <c r="N48" s="61"/>
      <c r="O48" s="59">
        <v>1</v>
      </c>
      <c r="P48" s="60"/>
      <c r="Q48" s="61"/>
      <c r="R48" s="59">
        <v>1</v>
      </c>
      <c r="S48" s="60"/>
      <c r="T48" s="61"/>
      <c r="U48" s="62">
        <v>1</v>
      </c>
      <c r="V48" s="60"/>
      <c r="W48" s="61"/>
      <c r="X48" s="59">
        <v>1</v>
      </c>
      <c r="Y48" s="60"/>
      <c r="Z48" s="61"/>
      <c r="AA48" s="59">
        <v>1</v>
      </c>
      <c r="AB48" s="60"/>
      <c r="AC48" s="61"/>
      <c r="AD48" s="59">
        <v>1</v>
      </c>
      <c r="AE48" s="60"/>
      <c r="AF48" s="61"/>
      <c r="AG48" s="59"/>
      <c r="AH48" s="60">
        <v>1</v>
      </c>
      <c r="AI48" s="61"/>
      <c r="AJ48" s="59">
        <v>1</v>
      </c>
      <c r="AK48" s="60"/>
      <c r="AL48" s="61"/>
      <c r="AM48" s="59">
        <v>1</v>
      </c>
      <c r="AN48" s="60"/>
      <c r="AO48" s="61"/>
      <c r="AP48" s="59"/>
      <c r="AQ48" s="60"/>
      <c r="AR48" s="61"/>
      <c r="AS48" s="59">
        <v>1</v>
      </c>
      <c r="AT48" s="60"/>
      <c r="AU48" s="61"/>
      <c r="AV48" s="59">
        <v>1</v>
      </c>
      <c r="AW48" s="60"/>
      <c r="AX48" s="61"/>
      <c r="AY48" s="59">
        <v>1</v>
      </c>
      <c r="AZ48" s="60"/>
      <c r="BA48" s="61"/>
      <c r="BB48" s="59"/>
      <c r="BC48" s="60">
        <v>1</v>
      </c>
      <c r="BD48" s="61"/>
      <c r="BE48" s="59"/>
      <c r="BF48" s="60"/>
      <c r="BG48" s="61"/>
      <c r="BH48" s="62">
        <v>1</v>
      </c>
      <c r="BI48" s="60"/>
      <c r="BJ48" s="61"/>
    </row>
    <row r="49" spans="1:62" ht="33.75">
      <c r="A49" s="31">
        <f t="shared" si="0"/>
        <v>45</v>
      </c>
      <c r="B49" s="27" t="s">
        <v>181</v>
      </c>
      <c r="C49" s="29" t="s">
        <v>547</v>
      </c>
      <c r="D49" s="27" t="s">
        <v>182</v>
      </c>
      <c r="E49" s="29" t="s">
        <v>178</v>
      </c>
      <c r="F49" s="30" t="s">
        <v>433</v>
      </c>
      <c r="G49" s="17" t="s">
        <v>406</v>
      </c>
      <c r="H49" s="24" t="s">
        <v>873</v>
      </c>
      <c r="I49" s="56">
        <v>1</v>
      </c>
      <c r="J49" s="57"/>
      <c r="K49" s="58"/>
      <c r="L49" s="59">
        <v>1</v>
      </c>
      <c r="M49" s="60"/>
      <c r="N49" s="61"/>
      <c r="O49" s="59">
        <v>1</v>
      </c>
      <c r="P49" s="60"/>
      <c r="Q49" s="61"/>
      <c r="R49" s="59">
        <v>1</v>
      </c>
      <c r="S49" s="60"/>
      <c r="T49" s="61"/>
      <c r="U49" s="62">
        <v>1</v>
      </c>
      <c r="V49" s="60"/>
      <c r="W49" s="61"/>
      <c r="X49" s="59">
        <v>1</v>
      </c>
      <c r="Y49" s="60"/>
      <c r="Z49" s="61"/>
      <c r="AA49" s="59">
        <v>1</v>
      </c>
      <c r="AB49" s="60"/>
      <c r="AC49" s="61"/>
      <c r="AD49" s="59">
        <v>1</v>
      </c>
      <c r="AE49" s="60"/>
      <c r="AF49" s="61"/>
      <c r="AG49" s="59"/>
      <c r="AH49" s="60"/>
      <c r="AI49" s="61"/>
      <c r="AJ49" s="59"/>
      <c r="AK49" s="60">
        <v>1</v>
      </c>
      <c r="AL49" s="61"/>
      <c r="AM49" s="59">
        <v>1</v>
      </c>
      <c r="AN49" s="60"/>
      <c r="AO49" s="61"/>
      <c r="AP49" s="59"/>
      <c r="AQ49" s="60"/>
      <c r="AR49" s="61"/>
      <c r="AS49" s="59">
        <v>1</v>
      </c>
      <c r="AT49" s="60"/>
      <c r="AU49" s="61"/>
      <c r="AV49" s="59">
        <v>1</v>
      </c>
      <c r="AW49" s="60"/>
      <c r="AX49" s="61"/>
      <c r="AY49" s="59">
        <v>1</v>
      </c>
      <c r="AZ49" s="60"/>
      <c r="BA49" s="61"/>
      <c r="BB49" s="59"/>
      <c r="BC49" s="60">
        <v>1</v>
      </c>
      <c r="BD49" s="61"/>
      <c r="BE49" s="59"/>
      <c r="BF49" s="60"/>
      <c r="BG49" s="61"/>
      <c r="BH49" s="62">
        <v>1</v>
      </c>
      <c r="BI49" s="60"/>
      <c r="BJ49" s="61"/>
    </row>
    <row r="50" spans="1:62" ht="22.5">
      <c r="A50" s="31">
        <f t="shared" si="0"/>
        <v>46</v>
      </c>
      <c r="B50" s="27" t="s">
        <v>117</v>
      </c>
      <c r="C50" s="29" t="s">
        <v>341</v>
      </c>
      <c r="D50" s="27" t="s">
        <v>183</v>
      </c>
      <c r="E50" s="29" t="s">
        <v>177</v>
      </c>
      <c r="F50" s="30" t="s">
        <v>433</v>
      </c>
      <c r="G50" s="17" t="s">
        <v>406</v>
      </c>
      <c r="H50" s="24" t="s">
        <v>874</v>
      </c>
      <c r="I50" s="56">
        <v>1</v>
      </c>
      <c r="J50" s="57"/>
      <c r="K50" s="58"/>
      <c r="L50" s="59">
        <v>1</v>
      </c>
      <c r="M50" s="60"/>
      <c r="N50" s="61"/>
      <c r="O50" s="59">
        <v>1</v>
      </c>
      <c r="P50" s="60"/>
      <c r="Q50" s="61"/>
      <c r="R50" s="59">
        <v>1</v>
      </c>
      <c r="S50" s="60"/>
      <c r="T50" s="61"/>
      <c r="U50" s="62">
        <v>1</v>
      </c>
      <c r="V50" s="60"/>
      <c r="W50" s="61"/>
      <c r="X50" s="59">
        <v>1</v>
      </c>
      <c r="Y50" s="60"/>
      <c r="Z50" s="61"/>
      <c r="AA50" s="59">
        <v>1</v>
      </c>
      <c r="AB50" s="60"/>
      <c r="AC50" s="61"/>
      <c r="AD50" s="59">
        <v>1</v>
      </c>
      <c r="AE50" s="60"/>
      <c r="AF50" s="61"/>
      <c r="AG50" s="59"/>
      <c r="AH50" s="60"/>
      <c r="AI50" s="61"/>
      <c r="AJ50" s="59"/>
      <c r="AK50" s="60">
        <v>1</v>
      </c>
      <c r="AL50" s="61"/>
      <c r="AM50" s="59">
        <v>1</v>
      </c>
      <c r="AN50" s="60"/>
      <c r="AO50" s="61"/>
      <c r="AP50" s="59"/>
      <c r="AQ50" s="60"/>
      <c r="AR50" s="61"/>
      <c r="AS50" s="59">
        <v>1</v>
      </c>
      <c r="AT50" s="60"/>
      <c r="AU50" s="61"/>
      <c r="AV50" s="59">
        <v>1</v>
      </c>
      <c r="AW50" s="60"/>
      <c r="AX50" s="61"/>
      <c r="AY50" s="59">
        <v>1</v>
      </c>
      <c r="AZ50" s="60"/>
      <c r="BA50" s="61"/>
      <c r="BB50" s="59"/>
      <c r="BC50" s="60">
        <v>1</v>
      </c>
      <c r="BD50" s="61"/>
      <c r="BE50" s="59"/>
      <c r="BF50" s="60"/>
      <c r="BG50" s="61"/>
      <c r="BH50" s="62">
        <v>1</v>
      </c>
      <c r="BI50" s="60"/>
      <c r="BJ50" s="61"/>
    </row>
    <row r="51" spans="1:62" ht="56.25">
      <c r="A51" s="31">
        <f t="shared" si="0"/>
        <v>47</v>
      </c>
      <c r="B51" s="27" t="s">
        <v>184</v>
      </c>
      <c r="C51" s="29" t="s">
        <v>185</v>
      </c>
      <c r="D51" s="27" t="s">
        <v>186</v>
      </c>
      <c r="E51" s="29" t="s">
        <v>187</v>
      </c>
      <c r="F51" s="30" t="s">
        <v>433</v>
      </c>
      <c r="G51" s="17" t="s">
        <v>406</v>
      </c>
      <c r="H51" s="24" t="s">
        <v>875</v>
      </c>
      <c r="I51" s="56">
        <v>1</v>
      </c>
      <c r="J51" s="57"/>
      <c r="K51" s="58"/>
      <c r="L51" s="59">
        <v>1</v>
      </c>
      <c r="M51" s="60"/>
      <c r="N51" s="61"/>
      <c r="O51" s="59">
        <v>1</v>
      </c>
      <c r="P51" s="60"/>
      <c r="Q51" s="61"/>
      <c r="R51" s="59">
        <v>1</v>
      </c>
      <c r="S51" s="60"/>
      <c r="T51" s="61"/>
      <c r="U51" s="62">
        <v>1</v>
      </c>
      <c r="V51" s="60"/>
      <c r="W51" s="61"/>
      <c r="X51" s="59">
        <v>1</v>
      </c>
      <c r="Y51" s="60"/>
      <c r="Z51" s="61"/>
      <c r="AA51" s="59">
        <v>1</v>
      </c>
      <c r="AB51" s="60"/>
      <c r="AC51" s="61"/>
      <c r="AD51" s="59">
        <v>1</v>
      </c>
      <c r="AE51" s="60"/>
      <c r="AF51" s="61"/>
      <c r="AG51" s="59"/>
      <c r="AH51" s="60"/>
      <c r="AI51" s="61">
        <v>1</v>
      </c>
      <c r="AJ51" s="59">
        <v>1</v>
      </c>
      <c r="AK51" s="60"/>
      <c r="AL51" s="61"/>
      <c r="AM51" s="59">
        <v>1</v>
      </c>
      <c r="AN51" s="60"/>
      <c r="AO51" s="61"/>
      <c r="AP51" s="59"/>
      <c r="AQ51" s="60"/>
      <c r="AR51" s="61"/>
      <c r="AS51" s="59">
        <v>1</v>
      </c>
      <c r="AT51" s="60"/>
      <c r="AU51" s="61"/>
      <c r="AV51" s="59">
        <v>1</v>
      </c>
      <c r="AW51" s="60"/>
      <c r="AX51" s="61"/>
      <c r="AY51" s="59"/>
      <c r="AZ51" s="60"/>
      <c r="BA51" s="61"/>
      <c r="BB51" s="59"/>
      <c r="BC51" s="60"/>
      <c r="BD51" s="61">
        <v>1</v>
      </c>
      <c r="BE51" s="59"/>
      <c r="BF51" s="60"/>
      <c r="BG51" s="61"/>
      <c r="BH51" s="62">
        <v>1</v>
      </c>
      <c r="BI51" s="60"/>
      <c r="BJ51" s="61"/>
    </row>
    <row r="52" spans="1:62" ht="12.75">
      <c r="A52" s="31">
        <f t="shared" si="0"/>
        <v>48</v>
      </c>
      <c r="B52" s="27" t="s">
        <v>188</v>
      </c>
      <c r="C52" s="29" t="s">
        <v>570</v>
      </c>
      <c r="D52" s="27" t="s">
        <v>189</v>
      </c>
      <c r="E52" s="29" t="s">
        <v>190</v>
      </c>
      <c r="F52" s="30" t="s">
        <v>433</v>
      </c>
      <c r="G52" s="17" t="s">
        <v>406</v>
      </c>
      <c r="H52" s="24" t="s">
        <v>623</v>
      </c>
      <c r="I52" s="56">
        <v>1</v>
      </c>
      <c r="J52" s="57"/>
      <c r="K52" s="58"/>
      <c r="L52" s="59">
        <v>1</v>
      </c>
      <c r="M52" s="60"/>
      <c r="N52" s="61"/>
      <c r="O52" s="59">
        <v>1</v>
      </c>
      <c r="P52" s="60"/>
      <c r="Q52" s="61"/>
      <c r="R52" s="59">
        <v>1</v>
      </c>
      <c r="S52" s="60"/>
      <c r="T52" s="61"/>
      <c r="U52" s="62">
        <v>1</v>
      </c>
      <c r="V52" s="60"/>
      <c r="W52" s="61"/>
      <c r="X52" s="59">
        <v>1</v>
      </c>
      <c r="Y52" s="60"/>
      <c r="Z52" s="61"/>
      <c r="AA52" s="59">
        <v>1</v>
      </c>
      <c r="AB52" s="60"/>
      <c r="AC52" s="61"/>
      <c r="AD52" s="59">
        <v>1</v>
      </c>
      <c r="AE52" s="60"/>
      <c r="AF52" s="61"/>
      <c r="AG52" s="59"/>
      <c r="AH52" s="60">
        <v>1</v>
      </c>
      <c r="AI52" s="61"/>
      <c r="AJ52" s="59">
        <v>1</v>
      </c>
      <c r="AK52" s="60"/>
      <c r="AL52" s="61"/>
      <c r="AM52" s="59">
        <v>1</v>
      </c>
      <c r="AN52" s="60"/>
      <c r="AO52" s="61"/>
      <c r="AP52" s="59"/>
      <c r="AQ52" s="60"/>
      <c r="AR52" s="61"/>
      <c r="AS52" s="59">
        <v>1</v>
      </c>
      <c r="AT52" s="60"/>
      <c r="AU52" s="61"/>
      <c r="AV52" s="59">
        <v>1</v>
      </c>
      <c r="AW52" s="60"/>
      <c r="AX52" s="61"/>
      <c r="AY52" s="59">
        <v>1</v>
      </c>
      <c r="AZ52" s="60"/>
      <c r="BA52" s="61"/>
      <c r="BB52" s="59"/>
      <c r="BC52" s="60">
        <v>1</v>
      </c>
      <c r="BD52" s="61"/>
      <c r="BE52" s="59"/>
      <c r="BF52" s="60"/>
      <c r="BG52" s="61"/>
      <c r="BH52" s="62">
        <v>1</v>
      </c>
      <c r="BI52" s="60"/>
      <c r="BJ52" s="61"/>
    </row>
    <row r="53" spans="1:62" ht="22.5">
      <c r="A53" s="31">
        <f t="shared" si="0"/>
        <v>49</v>
      </c>
      <c r="B53" s="27" t="s">
        <v>191</v>
      </c>
      <c r="C53" s="29" t="s">
        <v>192</v>
      </c>
      <c r="D53" s="27" t="s">
        <v>141</v>
      </c>
      <c r="E53" s="29" t="s">
        <v>193</v>
      </c>
      <c r="F53" s="30" t="s">
        <v>433</v>
      </c>
      <c r="G53" s="17" t="s">
        <v>406</v>
      </c>
      <c r="H53" s="24" t="s">
        <v>624</v>
      </c>
      <c r="I53" s="56">
        <v>1</v>
      </c>
      <c r="J53" s="57"/>
      <c r="K53" s="58"/>
      <c r="L53" s="59">
        <v>1</v>
      </c>
      <c r="M53" s="60"/>
      <c r="N53" s="61"/>
      <c r="O53" s="59">
        <v>1</v>
      </c>
      <c r="P53" s="60"/>
      <c r="Q53" s="61"/>
      <c r="R53" s="59">
        <v>1</v>
      </c>
      <c r="S53" s="60"/>
      <c r="T53" s="61"/>
      <c r="U53" s="62">
        <v>1</v>
      </c>
      <c r="V53" s="60"/>
      <c r="W53" s="61"/>
      <c r="X53" s="59">
        <v>1</v>
      </c>
      <c r="Y53" s="60"/>
      <c r="Z53" s="61"/>
      <c r="AA53" s="59">
        <v>1</v>
      </c>
      <c r="AB53" s="60"/>
      <c r="AC53" s="61"/>
      <c r="AD53" s="59">
        <v>1</v>
      </c>
      <c r="AE53" s="60"/>
      <c r="AF53" s="61"/>
      <c r="AG53" s="59"/>
      <c r="AH53" s="60">
        <v>1</v>
      </c>
      <c r="AI53" s="61"/>
      <c r="AJ53" s="59">
        <v>1</v>
      </c>
      <c r="AK53" s="60"/>
      <c r="AL53" s="61"/>
      <c r="AM53" s="59">
        <v>1</v>
      </c>
      <c r="AN53" s="60"/>
      <c r="AO53" s="61"/>
      <c r="AP53" s="59"/>
      <c r="AQ53" s="60"/>
      <c r="AR53" s="61"/>
      <c r="AS53" s="59">
        <v>1</v>
      </c>
      <c r="AT53" s="60"/>
      <c r="AU53" s="61"/>
      <c r="AV53" s="59">
        <v>1</v>
      </c>
      <c r="AW53" s="60"/>
      <c r="AX53" s="61"/>
      <c r="AY53" s="59">
        <v>1</v>
      </c>
      <c r="AZ53" s="60"/>
      <c r="BA53" s="61"/>
      <c r="BB53" s="59"/>
      <c r="BC53" s="60">
        <v>1</v>
      </c>
      <c r="BD53" s="61"/>
      <c r="BE53" s="59"/>
      <c r="BF53" s="60"/>
      <c r="BG53" s="61"/>
      <c r="BH53" s="62">
        <v>1</v>
      </c>
      <c r="BI53" s="60"/>
      <c r="BJ53" s="61"/>
    </row>
    <row r="54" spans="1:62" ht="22.5">
      <c r="A54" s="31">
        <f t="shared" si="0"/>
        <v>50</v>
      </c>
      <c r="B54" s="27" t="s">
        <v>194</v>
      </c>
      <c r="C54" s="29" t="s">
        <v>192</v>
      </c>
      <c r="D54" s="27" t="s">
        <v>195</v>
      </c>
      <c r="E54" s="29" t="s">
        <v>196</v>
      </c>
      <c r="F54" s="30" t="s">
        <v>433</v>
      </c>
      <c r="G54" s="17" t="s">
        <v>406</v>
      </c>
      <c r="H54" s="24" t="s">
        <v>625</v>
      </c>
      <c r="I54" s="56">
        <v>1</v>
      </c>
      <c r="J54" s="57"/>
      <c r="K54" s="58"/>
      <c r="L54" s="59">
        <v>1</v>
      </c>
      <c r="M54" s="60"/>
      <c r="N54" s="61"/>
      <c r="O54" s="59">
        <v>1</v>
      </c>
      <c r="P54" s="60"/>
      <c r="Q54" s="61"/>
      <c r="R54" s="59">
        <v>1</v>
      </c>
      <c r="S54" s="60"/>
      <c r="T54" s="61"/>
      <c r="U54" s="62">
        <v>1</v>
      </c>
      <c r="V54" s="60"/>
      <c r="W54" s="61"/>
      <c r="X54" s="59">
        <v>1</v>
      </c>
      <c r="Y54" s="60"/>
      <c r="Z54" s="61"/>
      <c r="AA54" s="59">
        <v>1</v>
      </c>
      <c r="AB54" s="60"/>
      <c r="AC54" s="61"/>
      <c r="AD54" s="59">
        <v>1</v>
      </c>
      <c r="AE54" s="60"/>
      <c r="AF54" s="61"/>
      <c r="AG54" s="59"/>
      <c r="AH54" s="60">
        <v>1</v>
      </c>
      <c r="AI54" s="61"/>
      <c r="AJ54" s="59">
        <v>1</v>
      </c>
      <c r="AK54" s="60"/>
      <c r="AL54" s="61"/>
      <c r="AM54" s="59">
        <v>1</v>
      </c>
      <c r="AN54" s="60"/>
      <c r="AO54" s="61"/>
      <c r="AP54" s="59"/>
      <c r="AQ54" s="60"/>
      <c r="AR54" s="61"/>
      <c r="AS54" s="59">
        <v>1</v>
      </c>
      <c r="AT54" s="60"/>
      <c r="AU54" s="61"/>
      <c r="AV54" s="59">
        <v>1</v>
      </c>
      <c r="AW54" s="60"/>
      <c r="AX54" s="61"/>
      <c r="AY54" s="59">
        <v>1</v>
      </c>
      <c r="AZ54" s="60"/>
      <c r="BA54" s="61"/>
      <c r="BB54" s="59"/>
      <c r="BC54" s="60">
        <v>1</v>
      </c>
      <c r="BD54" s="61"/>
      <c r="BE54" s="59"/>
      <c r="BF54" s="60"/>
      <c r="BG54" s="61"/>
      <c r="BH54" s="62">
        <v>1</v>
      </c>
      <c r="BI54" s="60"/>
      <c r="BJ54" s="61"/>
    </row>
    <row r="55" spans="1:62" ht="56.25">
      <c r="A55" s="31">
        <f t="shared" si="0"/>
        <v>51</v>
      </c>
      <c r="B55" s="27" t="s">
        <v>197</v>
      </c>
      <c r="C55" s="29" t="s">
        <v>198</v>
      </c>
      <c r="D55" s="27" t="s">
        <v>199</v>
      </c>
      <c r="E55" s="29" t="s">
        <v>196</v>
      </c>
      <c r="F55" s="30" t="s">
        <v>433</v>
      </c>
      <c r="G55" s="17" t="s">
        <v>406</v>
      </c>
      <c r="H55" s="24" t="s">
        <v>515</v>
      </c>
      <c r="I55" s="56">
        <v>1</v>
      </c>
      <c r="J55" s="57"/>
      <c r="K55" s="58"/>
      <c r="L55" s="59">
        <v>1</v>
      </c>
      <c r="M55" s="60"/>
      <c r="N55" s="61"/>
      <c r="O55" s="59">
        <v>1</v>
      </c>
      <c r="P55" s="60"/>
      <c r="Q55" s="61"/>
      <c r="R55" s="59">
        <v>1</v>
      </c>
      <c r="S55" s="60"/>
      <c r="T55" s="61"/>
      <c r="U55" s="62">
        <v>1</v>
      </c>
      <c r="V55" s="60"/>
      <c r="W55" s="61"/>
      <c r="X55" s="59">
        <v>1</v>
      </c>
      <c r="Y55" s="60"/>
      <c r="Z55" s="61"/>
      <c r="AA55" s="59">
        <v>1</v>
      </c>
      <c r="AB55" s="60"/>
      <c r="AC55" s="61"/>
      <c r="AD55" s="59">
        <v>1</v>
      </c>
      <c r="AE55" s="60"/>
      <c r="AF55" s="61"/>
      <c r="AG55" s="59"/>
      <c r="AH55" s="60">
        <v>1</v>
      </c>
      <c r="AI55" s="61"/>
      <c r="AJ55" s="59">
        <v>1</v>
      </c>
      <c r="AK55" s="60"/>
      <c r="AL55" s="61"/>
      <c r="AM55" s="59">
        <v>1</v>
      </c>
      <c r="AN55" s="60"/>
      <c r="AO55" s="61"/>
      <c r="AP55" s="59"/>
      <c r="AQ55" s="60"/>
      <c r="AR55" s="61"/>
      <c r="AS55" s="59">
        <v>1</v>
      </c>
      <c r="AT55" s="60"/>
      <c r="AU55" s="61"/>
      <c r="AV55" s="59">
        <v>1</v>
      </c>
      <c r="AW55" s="60"/>
      <c r="AX55" s="61"/>
      <c r="AY55" s="59">
        <v>1</v>
      </c>
      <c r="AZ55" s="60"/>
      <c r="BA55" s="61"/>
      <c r="BB55" s="59"/>
      <c r="BC55" s="60">
        <v>1</v>
      </c>
      <c r="BD55" s="61"/>
      <c r="BE55" s="59"/>
      <c r="BF55" s="60"/>
      <c r="BG55" s="61"/>
      <c r="BH55" s="62">
        <v>1</v>
      </c>
      <c r="BI55" s="60"/>
      <c r="BJ55" s="61"/>
    </row>
    <row r="56" spans="1:62" ht="56.25">
      <c r="A56" s="31">
        <f t="shared" si="0"/>
        <v>52</v>
      </c>
      <c r="B56" s="27" t="s">
        <v>200</v>
      </c>
      <c r="C56" s="29" t="s">
        <v>201</v>
      </c>
      <c r="D56" s="27" t="s">
        <v>202</v>
      </c>
      <c r="E56" s="29" t="s">
        <v>203</v>
      </c>
      <c r="F56" s="30" t="s">
        <v>433</v>
      </c>
      <c r="G56" s="17" t="s">
        <v>406</v>
      </c>
      <c r="H56" s="24" t="s">
        <v>171</v>
      </c>
      <c r="I56" s="56">
        <v>1</v>
      </c>
      <c r="J56" s="57"/>
      <c r="K56" s="58"/>
      <c r="L56" s="59">
        <v>1</v>
      </c>
      <c r="M56" s="60"/>
      <c r="N56" s="61"/>
      <c r="O56" s="59">
        <v>1</v>
      </c>
      <c r="P56" s="60"/>
      <c r="Q56" s="61"/>
      <c r="R56" s="59">
        <v>1</v>
      </c>
      <c r="S56" s="60"/>
      <c r="T56" s="61"/>
      <c r="U56" s="62">
        <v>1</v>
      </c>
      <c r="V56" s="60"/>
      <c r="W56" s="61"/>
      <c r="X56" s="59">
        <v>1</v>
      </c>
      <c r="Y56" s="60"/>
      <c r="Z56" s="61"/>
      <c r="AA56" s="59">
        <v>1</v>
      </c>
      <c r="AB56" s="60"/>
      <c r="AC56" s="61"/>
      <c r="AD56" s="59">
        <v>1</v>
      </c>
      <c r="AE56" s="60"/>
      <c r="AF56" s="61"/>
      <c r="AG56" s="59"/>
      <c r="AH56" s="60">
        <v>1</v>
      </c>
      <c r="AI56" s="61"/>
      <c r="AJ56" s="59">
        <v>1</v>
      </c>
      <c r="AK56" s="60"/>
      <c r="AL56" s="61"/>
      <c r="AM56" s="59">
        <v>1</v>
      </c>
      <c r="AN56" s="60"/>
      <c r="AO56" s="61"/>
      <c r="AP56" s="59"/>
      <c r="AQ56" s="60"/>
      <c r="AR56" s="61"/>
      <c r="AS56" s="59">
        <v>1</v>
      </c>
      <c r="AT56" s="60"/>
      <c r="AU56" s="61"/>
      <c r="AV56" s="59">
        <v>1</v>
      </c>
      <c r="AW56" s="60"/>
      <c r="AX56" s="61"/>
      <c r="AY56" s="59">
        <v>1</v>
      </c>
      <c r="AZ56" s="60"/>
      <c r="BA56" s="61"/>
      <c r="BB56" s="59"/>
      <c r="BC56" s="60">
        <v>1</v>
      </c>
      <c r="BD56" s="61"/>
      <c r="BE56" s="59"/>
      <c r="BF56" s="60"/>
      <c r="BG56" s="61"/>
      <c r="BH56" s="62">
        <v>1</v>
      </c>
      <c r="BI56" s="60"/>
      <c r="BJ56" s="61"/>
    </row>
    <row r="57" spans="1:62" ht="22.5">
      <c r="A57" s="31">
        <f t="shared" si="0"/>
        <v>53</v>
      </c>
      <c r="B57" s="27" t="s">
        <v>204</v>
      </c>
      <c r="C57" s="29" t="s">
        <v>198</v>
      </c>
      <c r="D57" s="27" t="s">
        <v>205</v>
      </c>
      <c r="E57" s="29" t="s">
        <v>206</v>
      </c>
      <c r="F57" s="30" t="s">
        <v>433</v>
      </c>
      <c r="G57" s="17" t="s">
        <v>406</v>
      </c>
      <c r="H57" s="24" t="s">
        <v>520</v>
      </c>
      <c r="I57" s="56">
        <v>1</v>
      </c>
      <c r="J57" s="57"/>
      <c r="K57" s="58"/>
      <c r="L57" s="59">
        <v>1</v>
      </c>
      <c r="M57" s="60"/>
      <c r="N57" s="61"/>
      <c r="O57" s="59">
        <v>1</v>
      </c>
      <c r="P57" s="60"/>
      <c r="Q57" s="61"/>
      <c r="R57" s="59">
        <v>1</v>
      </c>
      <c r="S57" s="60"/>
      <c r="T57" s="61"/>
      <c r="U57" s="62">
        <v>1</v>
      </c>
      <c r="V57" s="60"/>
      <c r="W57" s="61"/>
      <c r="X57" s="59">
        <v>1</v>
      </c>
      <c r="Y57" s="60"/>
      <c r="Z57" s="61"/>
      <c r="AA57" s="59">
        <v>1</v>
      </c>
      <c r="AB57" s="60"/>
      <c r="AC57" s="61"/>
      <c r="AD57" s="59">
        <v>1</v>
      </c>
      <c r="AE57" s="60"/>
      <c r="AF57" s="61"/>
      <c r="AG57" s="59"/>
      <c r="AH57" s="60">
        <v>1</v>
      </c>
      <c r="AI57" s="61"/>
      <c r="AJ57" s="59">
        <v>1</v>
      </c>
      <c r="AK57" s="60"/>
      <c r="AL57" s="61"/>
      <c r="AM57" s="59">
        <v>1</v>
      </c>
      <c r="AN57" s="60"/>
      <c r="AO57" s="61"/>
      <c r="AP57" s="59"/>
      <c r="AQ57" s="60"/>
      <c r="AR57" s="61"/>
      <c r="AS57" s="59">
        <v>1</v>
      </c>
      <c r="AT57" s="60"/>
      <c r="AU57" s="61"/>
      <c r="AV57" s="59">
        <v>1</v>
      </c>
      <c r="AW57" s="60"/>
      <c r="AX57" s="61"/>
      <c r="AY57" s="59">
        <v>1</v>
      </c>
      <c r="AZ57" s="60"/>
      <c r="BA57" s="61"/>
      <c r="BB57" s="59"/>
      <c r="BC57" s="60">
        <v>1</v>
      </c>
      <c r="BD57" s="61"/>
      <c r="BE57" s="59"/>
      <c r="BF57" s="60"/>
      <c r="BG57" s="61"/>
      <c r="BH57" s="62">
        <v>1</v>
      </c>
      <c r="BI57" s="60"/>
      <c r="BJ57" s="61"/>
    </row>
    <row r="58" spans="1:62" ht="22.5">
      <c r="A58" s="31">
        <f t="shared" si="0"/>
        <v>54</v>
      </c>
      <c r="B58" s="27" t="s">
        <v>207</v>
      </c>
      <c r="C58" s="29" t="s">
        <v>208</v>
      </c>
      <c r="D58" s="27" t="s">
        <v>209</v>
      </c>
      <c r="E58" s="29" t="s">
        <v>206</v>
      </c>
      <c r="F58" s="30" t="s">
        <v>433</v>
      </c>
      <c r="G58" s="17" t="s">
        <v>406</v>
      </c>
      <c r="H58" s="24" t="s">
        <v>521</v>
      </c>
      <c r="I58" s="56">
        <v>1</v>
      </c>
      <c r="J58" s="57"/>
      <c r="K58" s="58"/>
      <c r="L58" s="59">
        <v>1</v>
      </c>
      <c r="M58" s="60"/>
      <c r="N58" s="61"/>
      <c r="O58" s="59">
        <v>1</v>
      </c>
      <c r="P58" s="60"/>
      <c r="Q58" s="61"/>
      <c r="R58" s="59">
        <v>1</v>
      </c>
      <c r="S58" s="60"/>
      <c r="T58" s="61"/>
      <c r="U58" s="62">
        <v>1</v>
      </c>
      <c r="V58" s="60"/>
      <c r="W58" s="61"/>
      <c r="X58" s="59">
        <v>1</v>
      </c>
      <c r="Y58" s="60"/>
      <c r="Z58" s="61"/>
      <c r="AA58" s="59">
        <v>1</v>
      </c>
      <c r="AB58" s="60"/>
      <c r="AC58" s="61"/>
      <c r="AD58" s="59">
        <v>1</v>
      </c>
      <c r="AE58" s="60"/>
      <c r="AF58" s="61"/>
      <c r="AG58" s="59"/>
      <c r="AH58" s="60">
        <v>1</v>
      </c>
      <c r="AI58" s="61"/>
      <c r="AJ58" s="59">
        <v>1</v>
      </c>
      <c r="AK58" s="60"/>
      <c r="AL58" s="61"/>
      <c r="AM58" s="59">
        <v>1</v>
      </c>
      <c r="AN58" s="60"/>
      <c r="AO58" s="61"/>
      <c r="AP58" s="59"/>
      <c r="AQ58" s="60"/>
      <c r="AR58" s="61"/>
      <c r="AS58" s="59">
        <v>1</v>
      </c>
      <c r="AT58" s="60"/>
      <c r="AU58" s="61"/>
      <c r="AV58" s="59">
        <v>1</v>
      </c>
      <c r="AW58" s="60"/>
      <c r="AX58" s="61"/>
      <c r="AY58" s="59">
        <v>1</v>
      </c>
      <c r="AZ58" s="60"/>
      <c r="BA58" s="61"/>
      <c r="BB58" s="59"/>
      <c r="BC58" s="60">
        <v>1</v>
      </c>
      <c r="BD58" s="61"/>
      <c r="BE58" s="59"/>
      <c r="BF58" s="60"/>
      <c r="BG58" s="61"/>
      <c r="BH58" s="62">
        <v>1</v>
      </c>
      <c r="BI58" s="60"/>
      <c r="BJ58" s="61"/>
    </row>
    <row r="59" spans="1:62" ht="45">
      <c r="A59" s="31">
        <f t="shared" si="0"/>
        <v>55</v>
      </c>
      <c r="B59" s="27" t="s">
        <v>210</v>
      </c>
      <c r="C59" s="29" t="s">
        <v>198</v>
      </c>
      <c r="D59" s="27" t="s">
        <v>211</v>
      </c>
      <c r="E59" s="29" t="s">
        <v>212</v>
      </c>
      <c r="F59" s="30" t="s">
        <v>433</v>
      </c>
      <c r="G59" s="17" t="s">
        <v>406</v>
      </c>
      <c r="H59" s="24" t="s">
        <v>522</v>
      </c>
      <c r="I59" s="56">
        <v>1</v>
      </c>
      <c r="J59" s="57"/>
      <c r="K59" s="58"/>
      <c r="L59" s="59">
        <v>1</v>
      </c>
      <c r="M59" s="60"/>
      <c r="N59" s="61"/>
      <c r="O59" s="59">
        <v>1</v>
      </c>
      <c r="P59" s="60"/>
      <c r="Q59" s="61"/>
      <c r="R59" s="59">
        <v>1</v>
      </c>
      <c r="S59" s="60"/>
      <c r="T59" s="61"/>
      <c r="U59" s="62">
        <v>1</v>
      </c>
      <c r="V59" s="60"/>
      <c r="W59" s="61"/>
      <c r="X59" s="59">
        <v>1</v>
      </c>
      <c r="Y59" s="60"/>
      <c r="Z59" s="61"/>
      <c r="AA59" s="59">
        <v>1</v>
      </c>
      <c r="AB59" s="60"/>
      <c r="AC59" s="61"/>
      <c r="AD59" s="59">
        <v>1</v>
      </c>
      <c r="AE59" s="60"/>
      <c r="AF59" s="61"/>
      <c r="AG59" s="59"/>
      <c r="AH59" s="60">
        <v>1</v>
      </c>
      <c r="AI59" s="61"/>
      <c r="AJ59" s="59">
        <v>1</v>
      </c>
      <c r="AK59" s="60"/>
      <c r="AL59" s="61"/>
      <c r="AM59" s="59">
        <v>1</v>
      </c>
      <c r="AN59" s="60"/>
      <c r="AO59" s="61"/>
      <c r="AP59" s="59"/>
      <c r="AQ59" s="60"/>
      <c r="AR59" s="61"/>
      <c r="AS59" s="59">
        <v>1</v>
      </c>
      <c r="AT59" s="60"/>
      <c r="AU59" s="61"/>
      <c r="AV59" s="59">
        <v>1</v>
      </c>
      <c r="AW59" s="60"/>
      <c r="AX59" s="61"/>
      <c r="AY59" s="59">
        <v>1</v>
      </c>
      <c r="AZ59" s="60"/>
      <c r="BA59" s="61"/>
      <c r="BB59" s="59"/>
      <c r="BC59" s="60">
        <v>1</v>
      </c>
      <c r="BD59" s="61"/>
      <c r="BE59" s="59"/>
      <c r="BF59" s="60"/>
      <c r="BG59" s="61"/>
      <c r="BH59" s="62">
        <v>1</v>
      </c>
      <c r="BI59" s="60"/>
      <c r="BJ59" s="61"/>
    </row>
    <row r="60" spans="1:62" ht="45">
      <c r="A60" s="31">
        <f t="shared" si="0"/>
        <v>56</v>
      </c>
      <c r="B60" s="27" t="s">
        <v>216</v>
      </c>
      <c r="C60" s="29" t="s">
        <v>217</v>
      </c>
      <c r="D60" s="27" t="s">
        <v>218</v>
      </c>
      <c r="E60" s="29" t="s">
        <v>219</v>
      </c>
      <c r="F60" s="30" t="s">
        <v>433</v>
      </c>
      <c r="G60" s="17" t="s">
        <v>406</v>
      </c>
      <c r="H60" s="24" t="s">
        <v>1010</v>
      </c>
      <c r="I60" s="56">
        <v>1</v>
      </c>
      <c r="J60" s="57"/>
      <c r="K60" s="58"/>
      <c r="L60" s="59">
        <v>1</v>
      </c>
      <c r="M60" s="60"/>
      <c r="N60" s="61"/>
      <c r="O60" s="59">
        <v>1</v>
      </c>
      <c r="P60" s="60"/>
      <c r="Q60" s="61"/>
      <c r="R60" s="59">
        <v>1</v>
      </c>
      <c r="S60" s="60"/>
      <c r="T60" s="61"/>
      <c r="U60" s="62">
        <v>1</v>
      </c>
      <c r="V60" s="60"/>
      <c r="W60" s="61"/>
      <c r="X60" s="59">
        <v>1</v>
      </c>
      <c r="Y60" s="60"/>
      <c r="Z60" s="61"/>
      <c r="AA60" s="59">
        <v>1</v>
      </c>
      <c r="AB60" s="60"/>
      <c r="AC60" s="61"/>
      <c r="AD60" s="59">
        <v>1</v>
      </c>
      <c r="AE60" s="60"/>
      <c r="AF60" s="61"/>
      <c r="AG60" s="59"/>
      <c r="AH60" s="60">
        <v>1</v>
      </c>
      <c r="AI60" s="61"/>
      <c r="AJ60" s="59">
        <v>1</v>
      </c>
      <c r="AK60" s="60"/>
      <c r="AL60" s="61"/>
      <c r="AM60" s="59">
        <v>1</v>
      </c>
      <c r="AN60" s="60"/>
      <c r="AO60" s="61"/>
      <c r="AP60" s="59"/>
      <c r="AQ60" s="60"/>
      <c r="AR60" s="61"/>
      <c r="AS60" s="59">
        <v>1</v>
      </c>
      <c r="AT60" s="60"/>
      <c r="AU60" s="61"/>
      <c r="AV60" s="59">
        <v>1</v>
      </c>
      <c r="AW60" s="60"/>
      <c r="AX60" s="61"/>
      <c r="AY60" s="59">
        <v>1</v>
      </c>
      <c r="AZ60" s="60"/>
      <c r="BA60" s="61"/>
      <c r="BB60" s="59"/>
      <c r="BC60" s="60">
        <v>1</v>
      </c>
      <c r="BD60" s="61"/>
      <c r="BE60" s="59"/>
      <c r="BF60" s="60"/>
      <c r="BG60" s="61"/>
      <c r="BH60" s="62">
        <v>1</v>
      </c>
      <c r="BI60" s="60"/>
      <c r="BJ60" s="61"/>
    </row>
    <row r="61" spans="1:62" ht="67.5">
      <c r="A61" s="31">
        <f t="shared" si="0"/>
        <v>57</v>
      </c>
      <c r="B61" s="27" t="s">
        <v>220</v>
      </c>
      <c r="C61" s="29" t="s">
        <v>221</v>
      </c>
      <c r="D61" s="27" t="s">
        <v>222</v>
      </c>
      <c r="E61" s="29" t="s">
        <v>223</v>
      </c>
      <c r="F61" s="30" t="s">
        <v>433</v>
      </c>
      <c r="G61" s="17" t="s">
        <v>406</v>
      </c>
      <c r="H61" s="24" t="s">
        <v>1011</v>
      </c>
      <c r="I61" s="56">
        <v>1</v>
      </c>
      <c r="J61" s="57"/>
      <c r="K61" s="58"/>
      <c r="L61" s="59">
        <v>1</v>
      </c>
      <c r="M61" s="60"/>
      <c r="N61" s="61"/>
      <c r="O61" s="59">
        <v>1</v>
      </c>
      <c r="P61" s="60"/>
      <c r="Q61" s="61"/>
      <c r="R61" s="59">
        <v>1</v>
      </c>
      <c r="S61" s="60"/>
      <c r="T61" s="61"/>
      <c r="U61" s="62">
        <v>1</v>
      </c>
      <c r="V61" s="60"/>
      <c r="W61" s="61"/>
      <c r="X61" s="59">
        <v>1</v>
      </c>
      <c r="Y61" s="60"/>
      <c r="Z61" s="61"/>
      <c r="AA61" s="59">
        <v>1</v>
      </c>
      <c r="AB61" s="60"/>
      <c r="AC61" s="61"/>
      <c r="AD61" s="59">
        <v>1</v>
      </c>
      <c r="AE61" s="60"/>
      <c r="AF61" s="61"/>
      <c r="AG61" s="59"/>
      <c r="AH61" s="60">
        <v>1</v>
      </c>
      <c r="AI61" s="61"/>
      <c r="AJ61" s="59">
        <v>1</v>
      </c>
      <c r="AK61" s="60"/>
      <c r="AL61" s="61"/>
      <c r="AM61" s="59">
        <v>1</v>
      </c>
      <c r="AN61" s="60"/>
      <c r="AO61" s="61"/>
      <c r="AP61" s="59"/>
      <c r="AQ61" s="60"/>
      <c r="AR61" s="61"/>
      <c r="AS61" s="59">
        <v>1</v>
      </c>
      <c r="AT61" s="60"/>
      <c r="AU61" s="61"/>
      <c r="AV61" s="59">
        <v>1</v>
      </c>
      <c r="AW61" s="60"/>
      <c r="AX61" s="61"/>
      <c r="AY61" s="59">
        <v>1</v>
      </c>
      <c r="AZ61" s="60"/>
      <c r="BA61" s="61"/>
      <c r="BB61" s="59"/>
      <c r="BC61" s="60">
        <v>1</v>
      </c>
      <c r="BD61" s="61"/>
      <c r="BE61" s="59"/>
      <c r="BF61" s="60"/>
      <c r="BG61" s="61"/>
      <c r="BH61" s="62">
        <v>1</v>
      </c>
      <c r="BI61" s="60"/>
      <c r="BJ61" s="61"/>
    </row>
    <row r="62" spans="1:62" ht="45">
      <c r="A62" s="31">
        <f t="shared" si="0"/>
        <v>58</v>
      </c>
      <c r="B62" s="27" t="s">
        <v>225</v>
      </c>
      <c r="C62" s="29" t="s">
        <v>226</v>
      </c>
      <c r="D62" s="27" t="s">
        <v>227</v>
      </c>
      <c r="E62" s="29" t="s">
        <v>228</v>
      </c>
      <c r="F62" s="30" t="s">
        <v>433</v>
      </c>
      <c r="G62" s="17" t="s">
        <v>406</v>
      </c>
      <c r="H62" s="24" t="s">
        <v>269</v>
      </c>
      <c r="I62" s="56">
        <v>1</v>
      </c>
      <c r="J62" s="57"/>
      <c r="K62" s="58"/>
      <c r="L62" s="59">
        <v>1</v>
      </c>
      <c r="M62" s="60"/>
      <c r="N62" s="61"/>
      <c r="O62" s="59">
        <v>1</v>
      </c>
      <c r="P62" s="60"/>
      <c r="Q62" s="61"/>
      <c r="R62" s="59">
        <v>1</v>
      </c>
      <c r="S62" s="60"/>
      <c r="T62" s="61"/>
      <c r="U62" s="62">
        <v>1</v>
      </c>
      <c r="V62" s="60"/>
      <c r="W62" s="61"/>
      <c r="X62" s="59">
        <v>1</v>
      </c>
      <c r="Y62" s="60"/>
      <c r="Z62" s="61"/>
      <c r="AA62" s="59">
        <v>1</v>
      </c>
      <c r="AB62" s="60"/>
      <c r="AC62" s="61"/>
      <c r="AD62" s="59">
        <v>1</v>
      </c>
      <c r="AE62" s="60"/>
      <c r="AF62" s="61"/>
      <c r="AG62" s="59"/>
      <c r="AH62" s="60">
        <v>1</v>
      </c>
      <c r="AI62" s="61"/>
      <c r="AJ62" s="59">
        <v>1</v>
      </c>
      <c r="AK62" s="60"/>
      <c r="AL62" s="61"/>
      <c r="AM62" s="59">
        <v>1</v>
      </c>
      <c r="AN62" s="60"/>
      <c r="AO62" s="61"/>
      <c r="AP62" s="59"/>
      <c r="AQ62" s="60"/>
      <c r="AR62" s="61"/>
      <c r="AS62" s="59">
        <v>1</v>
      </c>
      <c r="AT62" s="60"/>
      <c r="AU62" s="61"/>
      <c r="AV62" s="59">
        <v>1</v>
      </c>
      <c r="AW62" s="60"/>
      <c r="AX62" s="61"/>
      <c r="AY62" s="59">
        <v>1</v>
      </c>
      <c r="AZ62" s="60"/>
      <c r="BA62" s="61"/>
      <c r="BB62" s="59"/>
      <c r="BC62" s="60">
        <v>1</v>
      </c>
      <c r="BD62" s="61"/>
      <c r="BE62" s="59"/>
      <c r="BF62" s="60"/>
      <c r="BG62" s="61"/>
      <c r="BH62" s="62">
        <v>1</v>
      </c>
      <c r="BI62" s="60"/>
      <c r="BJ62" s="61"/>
    </row>
    <row r="63" spans="1:62" ht="45">
      <c r="A63" s="31">
        <f t="shared" si="0"/>
        <v>59</v>
      </c>
      <c r="B63" s="27" t="s">
        <v>229</v>
      </c>
      <c r="C63" s="29" t="s">
        <v>230</v>
      </c>
      <c r="D63" s="27" t="s">
        <v>231</v>
      </c>
      <c r="E63" s="29" t="s">
        <v>232</v>
      </c>
      <c r="F63" s="30" t="s">
        <v>433</v>
      </c>
      <c r="G63" s="17" t="s">
        <v>406</v>
      </c>
      <c r="H63" s="24" t="s">
        <v>270</v>
      </c>
      <c r="I63" s="56">
        <v>1</v>
      </c>
      <c r="J63" s="57"/>
      <c r="K63" s="58"/>
      <c r="L63" s="59">
        <v>1</v>
      </c>
      <c r="M63" s="60"/>
      <c r="N63" s="61"/>
      <c r="O63" s="59">
        <v>1</v>
      </c>
      <c r="P63" s="60"/>
      <c r="Q63" s="61"/>
      <c r="R63" s="59">
        <v>1</v>
      </c>
      <c r="S63" s="60"/>
      <c r="T63" s="61"/>
      <c r="U63" s="62">
        <v>1</v>
      </c>
      <c r="V63" s="60"/>
      <c r="W63" s="61"/>
      <c r="X63" s="59">
        <v>1</v>
      </c>
      <c r="Y63" s="60"/>
      <c r="Z63" s="61"/>
      <c r="AA63" s="59">
        <v>1</v>
      </c>
      <c r="AB63" s="60"/>
      <c r="AC63" s="61"/>
      <c r="AD63" s="59">
        <v>1</v>
      </c>
      <c r="AE63" s="60"/>
      <c r="AF63" s="61"/>
      <c r="AG63" s="59"/>
      <c r="AH63" s="60">
        <v>1</v>
      </c>
      <c r="AI63" s="61"/>
      <c r="AJ63" s="59">
        <v>1</v>
      </c>
      <c r="AK63" s="60"/>
      <c r="AL63" s="61"/>
      <c r="AM63" s="59">
        <v>1</v>
      </c>
      <c r="AN63" s="60"/>
      <c r="AO63" s="61"/>
      <c r="AP63" s="59"/>
      <c r="AQ63" s="60"/>
      <c r="AR63" s="61"/>
      <c r="AS63" s="59">
        <v>1</v>
      </c>
      <c r="AT63" s="60"/>
      <c r="AU63" s="61"/>
      <c r="AV63" s="59">
        <v>1</v>
      </c>
      <c r="AW63" s="60"/>
      <c r="AX63" s="61"/>
      <c r="AY63" s="59">
        <v>1</v>
      </c>
      <c r="AZ63" s="60"/>
      <c r="BA63" s="61"/>
      <c r="BB63" s="59"/>
      <c r="BC63" s="60">
        <v>1</v>
      </c>
      <c r="BD63" s="61"/>
      <c r="BE63" s="59"/>
      <c r="BF63" s="60"/>
      <c r="BG63" s="61"/>
      <c r="BH63" s="62">
        <v>1</v>
      </c>
      <c r="BI63" s="60"/>
      <c r="BJ63" s="61"/>
    </row>
    <row r="64" spans="1:62" ht="22.5">
      <c r="A64" s="31">
        <f t="shared" si="0"/>
        <v>60</v>
      </c>
      <c r="B64" s="27" t="s">
        <v>236</v>
      </c>
      <c r="C64" s="29" t="s">
        <v>237</v>
      </c>
      <c r="D64" s="27" t="s">
        <v>63</v>
      </c>
      <c r="E64" s="29" t="s">
        <v>208</v>
      </c>
      <c r="F64" s="30" t="s">
        <v>433</v>
      </c>
      <c r="G64" s="17" t="s">
        <v>406</v>
      </c>
      <c r="H64" s="24" t="s">
        <v>1027</v>
      </c>
      <c r="I64" s="56">
        <v>1</v>
      </c>
      <c r="J64" s="57"/>
      <c r="K64" s="58"/>
      <c r="L64" s="59">
        <v>1</v>
      </c>
      <c r="M64" s="60"/>
      <c r="N64" s="61"/>
      <c r="O64" s="59">
        <v>1</v>
      </c>
      <c r="P64" s="60"/>
      <c r="Q64" s="61"/>
      <c r="R64" s="59">
        <v>1</v>
      </c>
      <c r="S64" s="60"/>
      <c r="T64" s="61"/>
      <c r="U64" s="62">
        <v>1</v>
      </c>
      <c r="V64" s="60"/>
      <c r="W64" s="61"/>
      <c r="X64" s="59">
        <v>1</v>
      </c>
      <c r="Y64" s="60"/>
      <c r="Z64" s="61"/>
      <c r="AA64" s="59">
        <v>1</v>
      </c>
      <c r="AB64" s="60"/>
      <c r="AC64" s="61"/>
      <c r="AD64" s="59">
        <v>1</v>
      </c>
      <c r="AE64" s="60"/>
      <c r="AF64" s="61"/>
      <c r="AG64" s="59"/>
      <c r="AH64" s="60">
        <v>1</v>
      </c>
      <c r="AI64" s="61"/>
      <c r="AJ64" s="59">
        <v>1</v>
      </c>
      <c r="AK64" s="60"/>
      <c r="AL64" s="61"/>
      <c r="AM64" s="59">
        <v>1</v>
      </c>
      <c r="AN64" s="60"/>
      <c r="AO64" s="61"/>
      <c r="AP64" s="59"/>
      <c r="AQ64" s="60"/>
      <c r="AR64" s="61"/>
      <c r="AS64" s="59">
        <v>1</v>
      </c>
      <c r="AT64" s="60"/>
      <c r="AU64" s="61"/>
      <c r="AV64" s="59">
        <v>1</v>
      </c>
      <c r="AW64" s="60"/>
      <c r="AX64" s="61"/>
      <c r="AY64" s="59">
        <v>1</v>
      </c>
      <c r="AZ64" s="60"/>
      <c r="BA64" s="61"/>
      <c r="BB64" s="59"/>
      <c r="BC64" s="60">
        <v>1</v>
      </c>
      <c r="BD64" s="61"/>
      <c r="BE64" s="59"/>
      <c r="BF64" s="60"/>
      <c r="BG64" s="61"/>
      <c r="BH64" s="62">
        <v>1</v>
      </c>
      <c r="BI64" s="60"/>
      <c r="BJ64" s="61"/>
    </row>
    <row r="65" spans="1:62" ht="22.5">
      <c r="A65" s="31">
        <f t="shared" si="0"/>
        <v>61</v>
      </c>
      <c r="B65" s="27" t="s">
        <v>238</v>
      </c>
      <c r="C65" s="29" t="s">
        <v>239</v>
      </c>
      <c r="D65" s="27" t="s">
        <v>240</v>
      </c>
      <c r="E65" s="29" t="s">
        <v>237</v>
      </c>
      <c r="F65" s="30" t="s">
        <v>433</v>
      </c>
      <c r="G65" s="17" t="s">
        <v>406</v>
      </c>
      <c r="H65" s="24" t="s">
        <v>1028</v>
      </c>
      <c r="I65" s="56">
        <v>1</v>
      </c>
      <c r="J65" s="57"/>
      <c r="K65" s="58"/>
      <c r="L65" s="59">
        <v>1</v>
      </c>
      <c r="M65" s="60"/>
      <c r="N65" s="61"/>
      <c r="O65" s="59">
        <v>1</v>
      </c>
      <c r="P65" s="60"/>
      <c r="Q65" s="61"/>
      <c r="R65" s="59">
        <v>1</v>
      </c>
      <c r="S65" s="60"/>
      <c r="T65" s="61"/>
      <c r="U65" s="62">
        <v>1</v>
      </c>
      <c r="V65" s="60"/>
      <c r="W65" s="61"/>
      <c r="X65" s="59">
        <v>1</v>
      </c>
      <c r="Y65" s="60"/>
      <c r="Z65" s="61"/>
      <c r="AA65" s="59">
        <v>1</v>
      </c>
      <c r="AB65" s="60"/>
      <c r="AC65" s="61"/>
      <c r="AD65" s="59">
        <v>1</v>
      </c>
      <c r="AE65" s="60"/>
      <c r="AF65" s="61"/>
      <c r="AG65" s="59"/>
      <c r="AH65" s="60">
        <v>1</v>
      </c>
      <c r="AI65" s="61"/>
      <c r="AJ65" s="59">
        <v>1</v>
      </c>
      <c r="AK65" s="60"/>
      <c r="AL65" s="61"/>
      <c r="AM65" s="59">
        <v>1</v>
      </c>
      <c r="AN65" s="60"/>
      <c r="AO65" s="61"/>
      <c r="AP65" s="59"/>
      <c r="AQ65" s="60"/>
      <c r="AR65" s="61"/>
      <c r="AS65" s="59">
        <v>1</v>
      </c>
      <c r="AT65" s="60"/>
      <c r="AU65" s="61"/>
      <c r="AV65" s="59">
        <v>1</v>
      </c>
      <c r="AW65" s="60"/>
      <c r="AX65" s="61"/>
      <c r="AY65" s="59">
        <v>1</v>
      </c>
      <c r="AZ65" s="60"/>
      <c r="BA65" s="61"/>
      <c r="BB65" s="59"/>
      <c r="BC65" s="60">
        <v>1</v>
      </c>
      <c r="BD65" s="61"/>
      <c r="BE65" s="59"/>
      <c r="BF65" s="60"/>
      <c r="BG65" s="61"/>
      <c r="BH65" s="62">
        <v>1</v>
      </c>
      <c r="BI65" s="60"/>
      <c r="BJ65" s="61"/>
    </row>
    <row r="66" spans="1:62" ht="45">
      <c r="A66" s="31">
        <f t="shared" si="0"/>
        <v>62</v>
      </c>
      <c r="B66" s="27" t="s">
        <v>241</v>
      </c>
      <c r="C66" s="29" t="s">
        <v>242</v>
      </c>
      <c r="D66" s="27" t="s">
        <v>243</v>
      </c>
      <c r="E66" s="29" t="s">
        <v>244</v>
      </c>
      <c r="F66" s="30" t="s">
        <v>433</v>
      </c>
      <c r="G66" s="17" t="s">
        <v>406</v>
      </c>
      <c r="H66" s="24" t="s">
        <v>1029</v>
      </c>
      <c r="I66" s="56">
        <v>1</v>
      </c>
      <c r="J66" s="57"/>
      <c r="K66" s="58"/>
      <c r="L66" s="59">
        <v>1</v>
      </c>
      <c r="M66" s="60"/>
      <c r="N66" s="61"/>
      <c r="O66" s="59">
        <v>1</v>
      </c>
      <c r="P66" s="60"/>
      <c r="Q66" s="61"/>
      <c r="R66" s="59">
        <v>1</v>
      </c>
      <c r="S66" s="60"/>
      <c r="T66" s="61"/>
      <c r="U66" s="62">
        <v>1</v>
      </c>
      <c r="V66" s="60"/>
      <c r="W66" s="61"/>
      <c r="X66" s="59">
        <v>1</v>
      </c>
      <c r="Y66" s="60"/>
      <c r="Z66" s="61"/>
      <c r="AA66" s="59">
        <v>1</v>
      </c>
      <c r="AB66" s="60"/>
      <c r="AC66" s="61"/>
      <c r="AD66" s="59">
        <v>1</v>
      </c>
      <c r="AE66" s="60"/>
      <c r="AF66" s="61"/>
      <c r="AG66" s="59"/>
      <c r="AH66" s="60">
        <v>1</v>
      </c>
      <c r="AI66" s="61"/>
      <c r="AJ66" s="59">
        <v>1</v>
      </c>
      <c r="AK66" s="60"/>
      <c r="AL66" s="61"/>
      <c r="AM66" s="59">
        <v>1</v>
      </c>
      <c r="AN66" s="60"/>
      <c r="AO66" s="61"/>
      <c r="AP66" s="59"/>
      <c r="AQ66" s="60"/>
      <c r="AR66" s="61"/>
      <c r="AS66" s="59">
        <v>1</v>
      </c>
      <c r="AT66" s="60"/>
      <c r="AU66" s="61"/>
      <c r="AV66" s="59">
        <v>1</v>
      </c>
      <c r="AW66" s="60"/>
      <c r="AX66" s="61"/>
      <c r="AY66" s="59">
        <v>1</v>
      </c>
      <c r="AZ66" s="60"/>
      <c r="BA66" s="61"/>
      <c r="BB66" s="59"/>
      <c r="BC66" s="60">
        <v>1</v>
      </c>
      <c r="BD66" s="61"/>
      <c r="BE66" s="59"/>
      <c r="BF66" s="60"/>
      <c r="BG66" s="61"/>
      <c r="BH66" s="62">
        <v>1</v>
      </c>
      <c r="BI66" s="60"/>
      <c r="BJ66" s="61"/>
    </row>
    <row r="67" spans="1:62" ht="45">
      <c r="A67" s="31">
        <f t="shared" si="0"/>
        <v>63</v>
      </c>
      <c r="B67" s="27" t="s">
        <v>248</v>
      </c>
      <c r="C67" s="29" t="s">
        <v>239</v>
      </c>
      <c r="D67" s="27" t="s">
        <v>249</v>
      </c>
      <c r="E67" s="29" t="s">
        <v>244</v>
      </c>
      <c r="F67" s="30" t="s">
        <v>433</v>
      </c>
      <c r="G67" s="17" t="s">
        <v>406</v>
      </c>
      <c r="H67" s="24" t="s">
        <v>1031</v>
      </c>
      <c r="I67" s="56">
        <v>1</v>
      </c>
      <c r="J67" s="57"/>
      <c r="K67" s="58"/>
      <c r="L67" s="59">
        <v>1</v>
      </c>
      <c r="M67" s="60"/>
      <c r="N67" s="61"/>
      <c r="O67" s="59">
        <v>1</v>
      </c>
      <c r="P67" s="60"/>
      <c r="Q67" s="61"/>
      <c r="R67" s="59">
        <v>1</v>
      </c>
      <c r="S67" s="60"/>
      <c r="T67" s="61"/>
      <c r="U67" s="62">
        <v>1</v>
      </c>
      <c r="V67" s="60"/>
      <c r="W67" s="61"/>
      <c r="X67" s="59">
        <v>1</v>
      </c>
      <c r="Y67" s="60"/>
      <c r="Z67" s="61"/>
      <c r="AA67" s="59">
        <v>1</v>
      </c>
      <c r="AB67" s="60"/>
      <c r="AC67" s="61"/>
      <c r="AD67" s="59">
        <v>1</v>
      </c>
      <c r="AE67" s="60"/>
      <c r="AF67" s="61"/>
      <c r="AG67" s="59"/>
      <c r="AH67" s="60">
        <v>1</v>
      </c>
      <c r="AI67" s="61"/>
      <c r="AJ67" s="59">
        <v>1</v>
      </c>
      <c r="AK67" s="60"/>
      <c r="AL67" s="61"/>
      <c r="AM67" s="59">
        <v>1</v>
      </c>
      <c r="AN67" s="60"/>
      <c r="AO67" s="61"/>
      <c r="AP67" s="59"/>
      <c r="AQ67" s="60"/>
      <c r="AR67" s="61"/>
      <c r="AS67" s="59">
        <v>1</v>
      </c>
      <c r="AT67" s="60"/>
      <c r="AU67" s="61"/>
      <c r="AV67" s="59">
        <v>1</v>
      </c>
      <c r="AW67" s="60"/>
      <c r="AX67" s="61"/>
      <c r="AY67" s="59">
        <v>1</v>
      </c>
      <c r="AZ67" s="60"/>
      <c r="BA67" s="61"/>
      <c r="BB67" s="59"/>
      <c r="BC67" s="60">
        <v>1</v>
      </c>
      <c r="BD67" s="61"/>
      <c r="BE67" s="59"/>
      <c r="BF67" s="60"/>
      <c r="BG67" s="61"/>
      <c r="BH67" s="62">
        <v>1</v>
      </c>
      <c r="BI67" s="60"/>
      <c r="BJ67" s="61"/>
    </row>
    <row r="68" spans="1:62" ht="56.25">
      <c r="A68" s="31">
        <f aca="true" t="shared" si="1" ref="A68:A131">A67+1</f>
        <v>64</v>
      </c>
      <c r="B68" s="27" t="s">
        <v>250</v>
      </c>
      <c r="C68" s="29" t="s">
        <v>547</v>
      </c>
      <c r="D68" s="27" t="s">
        <v>251</v>
      </c>
      <c r="E68" s="29" t="s">
        <v>252</v>
      </c>
      <c r="F68" s="30" t="s">
        <v>433</v>
      </c>
      <c r="G68" s="17" t="s">
        <v>406</v>
      </c>
      <c r="H68" s="24" t="s">
        <v>309</v>
      </c>
      <c r="I68" s="56">
        <v>1</v>
      </c>
      <c r="J68" s="57"/>
      <c r="K68" s="58"/>
      <c r="L68" s="59">
        <v>1</v>
      </c>
      <c r="M68" s="60"/>
      <c r="N68" s="61"/>
      <c r="O68" s="59">
        <v>1</v>
      </c>
      <c r="P68" s="60"/>
      <c r="Q68" s="61"/>
      <c r="R68" s="59">
        <v>1</v>
      </c>
      <c r="S68" s="60"/>
      <c r="T68" s="61"/>
      <c r="U68" s="62">
        <v>1</v>
      </c>
      <c r="V68" s="60"/>
      <c r="W68" s="61"/>
      <c r="X68" s="59">
        <v>1</v>
      </c>
      <c r="Y68" s="60"/>
      <c r="Z68" s="61"/>
      <c r="AA68" s="59">
        <v>1</v>
      </c>
      <c r="AB68" s="60"/>
      <c r="AC68" s="61"/>
      <c r="AD68" s="59">
        <v>1</v>
      </c>
      <c r="AE68" s="60"/>
      <c r="AF68" s="61"/>
      <c r="AG68" s="59"/>
      <c r="AH68" s="60">
        <v>1</v>
      </c>
      <c r="AI68" s="61"/>
      <c r="AJ68" s="59">
        <v>1</v>
      </c>
      <c r="AK68" s="60"/>
      <c r="AL68" s="61"/>
      <c r="AM68" s="59">
        <v>1</v>
      </c>
      <c r="AN68" s="60"/>
      <c r="AO68" s="61"/>
      <c r="AP68" s="59"/>
      <c r="AQ68" s="60"/>
      <c r="AR68" s="61"/>
      <c r="AS68" s="59">
        <v>1</v>
      </c>
      <c r="AT68" s="60"/>
      <c r="AU68" s="61"/>
      <c r="AV68" s="59">
        <v>1</v>
      </c>
      <c r="AW68" s="60"/>
      <c r="AX68" s="61"/>
      <c r="AY68" s="59">
        <v>1</v>
      </c>
      <c r="AZ68" s="60"/>
      <c r="BA68" s="61"/>
      <c r="BB68" s="59">
        <v>1</v>
      </c>
      <c r="BC68" s="60">
        <v>1</v>
      </c>
      <c r="BD68" s="61"/>
      <c r="BE68" s="59"/>
      <c r="BF68" s="60"/>
      <c r="BG68" s="61"/>
      <c r="BH68" s="62">
        <v>1</v>
      </c>
      <c r="BI68" s="60"/>
      <c r="BJ68" s="61"/>
    </row>
    <row r="69" spans="1:62" ht="56.25">
      <c r="A69" s="31">
        <f t="shared" si="1"/>
        <v>65</v>
      </c>
      <c r="B69" s="27" t="s">
        <v>253</v>
      </c>
      <c r="C69" s="29" t="s">
        <v>226</v>
      </c>
      <c r="D69" s="27" t="s">
        <v>254</v>
      </c>
      <c r="E69" s="29" t="s">
        <v>255</v>
      </c>
      <c r="F69" s="30" t="s">
        <v>433</v>
      </c>
      <c r="G69" s="17" t="s">
        <v>406</v>
      </c>
      <c r="H69" s="24" t="s">
        <v>310</v>
      </c>
      <c r="I69" s="56">
        <v>1</v>
      </c>
      <c r="J69" s="57"/>
      <c r="K69" s="58"/>
      <c r="L69" s="59">
        <v>1</v>
      </c>
      <c r="M69" s="60"/>
      <c r="N69" s="61"/>
      <c r="O69" s="59">
        <v>1</v>
      </c>
      <c r="P69" s="60"/>
      <c r="Q69" s="61"/>
      <c r="R69" s="59">
        <v>1</v>
      </c>
      <c r="S69" s="60"/>
      <c r="T69" s="61"/>
      <c r="U69" s="62">
        <v>1</v>
      </c>
      <c r="V69" s="60"/>
      <c r="W69" s="61"/>
      <c r="X69" s="59">
        <v>1</v>
      </c>
      <c r="Y69" s="60"/>
      <c r="Z69" s="61"/>
      <c r="AA69" s="59">
        <v>1</v>
      </c>
      <c r="AB69" s="60"/>
      <c r="AC69" s="61"/>
      <c r="AD69" s="59">
        <v>1</v>
      </c>
      <c r="AE69" s="60"/>
      <c r="AF69" s="61"/>
      <c r="AG69" s="59"/>
      <c r="AH69" s="60">
        <v>1</v>
      </c>
      <c r="AI69" s="61"/>
      <c r="AJ69" s="59">
        <v>1</v>
      </c>
      <c r="AK69" s="60"/>
      <c r="AL69" s="61"/>
      <c r="AM69" s="59">
        <v>1</v>
      </c>
      <c r="AN69" s="60"/>
      <c r="AO69" s="61"/>
      <c r="AP69" s="59"/>
      <c r="AQ69" s="60"/>
      <c r="AR69" s="61"/>
      <c r="AS69" s="59">
        <v>1</v>
      </c>
      <c r="AT69" s="60"/>
      <c r="AU69" s="61"/>
      <c r="AV69" s="59">
        <v>1</v>
      </c>
      <c r="AW69" s="60"/>
      <c r="AX69" s="61"/>
      <c r="AY69" s="59">
        <v>1</v>
      </c>
      <c r="AZ69" s="60"/>
      <c r="BA69" s="61"/>
      <c r="BB69" s="59"/>
      <c r="BC69" s="60">
        <v>1</v>
      </c>
      <c r="BD69" s="61"/>
      <c r="BE69" s="59"/>
      <c r="BF69" s="60"/>
      <c r="BG69" s="61"/>
      <c r="BH69" s="62">
        <v>1</v>
      </c>
      <c r="BI69" s="60"/>
      <c r="BJ69" s="61"/>
    </row>
    <row r="70" spans="1:62" ht="22.5">
      <c r="A70" s="31">
        <f t="shared" si="1"/>
        <v>66</v>
      </c>
      <c r="B70" s="27" t="s">
        <v>256</v>
      </c>
      <c r="C70" s="29" t="s">
        <v>257</v>
      </c>
      <c r="D70" s="27" t="s">
        <v>258</v>
      </c>
      <c r="E70" s="29" t="s">
        <v>226</v>
      </c>
      <c r="F70" s="30" t="s">
        <v>433</v>
      </c>
      <c r="G70" s="17" t="s">
        <v>406</v>
      </c>
      <c r="H70" s="24" t="s">
        <v>311</v>
      </c>
      <c r="I70" s="56">
        <v>1</v>
      </c>
      <c r="J70" s="57"/>
      <c r="K70" s="58"/>
      <c r="L70" s="59">
        <v>1</v>
      </c>
      <c r="M70" s="60"/>
      <c r="N70" s="61"/>
      <c r="O70" s="59">
        <v>1</v>
      </c>
      <c r="P70" s="60"/>
      <c r="Q70" s="61"/>
      <c r="R70" s="59">
        <v>1</v>
      </c>
      <c r="S70" s="60"/>
      <c r="T70" s="61"/>
      <c r="U70" s="62">
        <v>1</v>
      </c>
      <c r="V70" s="60"/>
      <c r="W70" s="61"/>
      <c r="X70" s="59">
        <v>1</v>
      </c>
      <c r="Y70" s="60"/>
      <c r="Z70" s="61"/>
      <c r="AA70" s="59">
        <v>1</v>
      </c>
      <c r="AB70" s="60"/>
      <c r="AC70" s="61"/>
      <c r="AD70" s="59">
        <v>1</v>
      </c>
      <c r="AE70" s="60"/>
      <c r="AF70" s="61"/>
      <c r="AG70" s="59"/>
      <c r="AH70" s="60">
        <v>1</v>
      </c>
      <c r="AI70" s="61"/>
      <c r="AJ70" s="59">
        <v>1</v>
      </c>
      <c r="AK70" s="60"/>
      <c r="AL70" s="61"/>
      <c r="AM70" s="59">
        <v>1</v>
      </c>
      <c r="AN70" s="60"/>
      <c r="AO70" s="61"/>
      <c r="AP70" s="59"/>
      <c r="AQ70" s="60"/>
      <c r="AR70" s="61"/>
      <c r="AS70" s="59">
        <v>1</v>
      </c>
      <c r="AT70" s="60"/>
      <c r="AU70" s="61"/>
      <c r="AV70" s="59">
        <v>1</v>
      </c>
      <c r="AW70" s="60"/>
      <c r="AX70" s="61"/>
      <c r="AY70" s="59">
        <v>1</v>
      </c>
      <c r="AZ70" s="60"/>
      <c r="BA70" s="61"/>
      <c r="BB70" s="59"/>
      <c r="BC70" s="60">
        <v>1</v>
      </c>
      <c r="BD70" s="61"/>
      <c r="BE70" s="59"/>
      <c r="BF70" s="60"/>
      <c r="BG70" s="61"/>
      <c r="BH70" s="62">
        <v>1</v>
      </c>
      <c r="BI70" s="60"/>
      <c r="BJ70" s="61"/>
    </row>
    <row r="71" spans="1:62" ht="45">
      <c r="A71" s="31">
        <f t="shared" si="1"/>
        <v>67</v>
      </c>
      <c r="B71" s="27" t="s">
        <v>259</v>
      </c>
      <c r="C71" s="29" t="s">
        <v>257</v>
      </c>
      <c r="D71" s="27" t="s">
        <v>260</v>
      </c>
      <c r="E71" s="29" t="s">
        <v>226</v>
      </c>
      <c r="F71" s="30" t="s">
        <v>433</v>
      </c>
      <c r="G71" s="17" t="s">
        <v>406</v>
      </c>
      <c r="H71" s="24" t="s">
        <v>708</v>
      </c>
      <c r="I71" s="56">
        <v>1</v>
      </c>
      <c r="J71" s="57"/>
      <c r="K71" s="58"/>
      <c r="L71" s="59">
        <v>1</v>
      </c>
      <c r="M71" s="60"/>
      <c r="N71" s="61"/>
      <c r="O71" s="59">
        <v>1</v>
      </c>
      <c r="P71" s="60"/>
      <c r="Q71" s="61"/>
      <c r="R71" s="59">
        <v>1</v>
      </c>
      <c r="S71" s="60"/>
      <c r="T71" s="61"/>
      <c r="U71" s="62">
        <v>1</v>
      </c>
      <c r="V71" s="60"/>
      <c r="W71" s="61"/>
      <c r="X71" s="59">
        <v>1</v>
      </c>
      <c r="Y71" s="60"/>
      <c r="Z71" s="61"/>
      <c r="AA71" s="59">
        <v>1</v>
      </c>
      <c r="AB71" s="60"/>
      <c r="AC71" s="61"/>
      <c r="AD71" s="59">
        <v>1</v>
      </c>
      <c r="AE71" s="60"/>
      <c r="AF71" s="61"/>
      <c r="AG71" s="59"/>
      <c r="AH71" s="60">
        <v>1</v>
      </c>
      <c r="AI71" s="61"/>
      <c r="AJ71" s="59">
        <v>1</v>
      </c>
      <c r="AK71" s="60"/>
      <c r="AL71" s="61"/>
      <c r="AM71" s="59">
        <v>1</v>
      </c>
      <c r="AN71" s="60"/>
      <c r="AO71" s="61"/>
      <c r="AP71" s="59"/>
      <c r="AQ71" s="60"/>
      <c r="AR71" s="61"/>
      <c r="AS71" s="59">
        <v>1</v>
      </c>
      <c r="AT71" s="60"/>
      <c r="AU71" s="61"/>
      <c r="AV71" s="59">
        <v>1</v>
      </c>
      <c r="AW71" s="60"/>
      <c r="AX71" s="61"/>
      <c r="AY71" s="59">
        <v>1</v>
      </c>
      <c r="AZ71" s="60"/>
      <c r="BA71" s="61"/>
      <c r="BB71" s="59"/>
      <c r="BC71" s="60">
        <v>1</v>
      </c>
      <c r="BD71" s="61"/>
      <c r="BE71" s="59"/>
      <c r="BF71" s="60"/>
      <c r="BG71" s="61"/>
      <c r="BH71" s="62">
        <v>1</v>
      </c>
      <c r="BI71" s="60"/>
      <c r="BJ71" s="61"/>
    </row>
    <row r="72" spans="1:62" ht="67.5">
      <c r="A72" s="31">
        <f t="shared" si="1"/>
        <v>68</v>
      </c>
      <c r="B72" s="27" t="s">
        <v>261</v>
      </c>
      <c r="C72" s="29" t="s">
        <v>262</v>
      </c>
      <c r="D72" s="27" t="s">
        <v>166</v>
      </c>
      <c r="E72" s="29" t="s">
        <v>263</v>
      </c>
      <c r="F72" s="30" t="s">
        <v>433</v>
      </c>
      <c r="G72" s="17" t="s">
        <v>406</v>
      </c>
      <c r="H72" s="24" t="s">
        <v>709</v>
      </c>
      <c r="I72" s="56">
        <v>1</v>
      </c>
      <c r="J72" s="57"/>
      <c r="K72" s="58"/>
      <c r="L72" s="59">
        <v>1</v>
      </c>
      <c r="M72" s="60"/>
      <c r="N72" s="61"/>
      <c r="O72" s="59">
        <v>1</v>
      </c>
      <c r="P72" s="60"/>
      <c r="Q72" s="61"/>
      <c r="R72" s="59">
        <v>1</v>
      </c>
      <c r="S72" s="60"/>
      <c r="T72" s="61"/>
      <c r="U72" s="62">
        <v>1</v>
      </c>
      <c r="V72" s="60"/>
      <c r="W72" s="61"/>
      <c r="X72" s="59">
        <v>1</v>
      </c>
      <c r="Y72" s="60"/>
      <c r="Z72" s="61"/>
      <c r="AA72" s="59">
        <v>1</v>
      </c>
      <c r="AB72" s="60"/>
      <c r="AC72" s="61"/>
      <c r="AD72" s="59">
        <v>1</v>
      </c>
      <c r="AE72" s="60"/>
      <c r="AF72" s="61"/>
      <c r="AG72" s="59"/>
      <c r="AH72" s="60">
        <v>1</v>
      </c>
      <c r="AI72" s="61"/>
      <c r="AJ72" s="59">
        <v>1</v>
      </c>
      <c r="AK72" s="60"/>
      <c r="AL72" s="61"/>
      <c r="AM72" s="59">
        <v>1</v>
      </c>
      <c r="AN72" s="60"/>
      <c r="AO72" s="61"/>
      <c r="AP72" s="59"/>
      <c r="AQ72" s="60"/>
      <c r="AR72" s="61"/>
      <c r="AS72" s="59">
        <v>1</v>
      </c>
      <c r="AT72" s="60"/>
      <c r="AU72" s="61"/>
      <c r="AV72" s="59">
        <v>1</v>
      </c>
      <c r="AW72" s="60"/>
      <c r="AX72" s="61"/>
      <c r="AY72" s="59">
        <v>1</v>
      </c>
      <c r="AZ72" s="60"/>
      <c r="BA72" s="61"/>
      <c r="BB72" s="59"/>
      <c r="BC72" s="60">
        <v>1</v>
      </c>
      <c r="BD72" s="61"/>
      <c r="BE72" s="59"/>
      <c r="BF72" s="60"/>
      <c r="BG72" s="61"/>
      <c r="BH72" s="62">
        <v>1</v>
      </c>
      <c r="BI72" s="60"/>
      <c r="BJ72" s="61"/>
    </row>
    <row r="73" spans="1:62" ht="78.75">
      <c r="A73" s="31">
        <f t="shared" si="1"/>
        <v>69</v>
      </c>
      <c r="B73" s="27" t="s">
        <v>264</v>
      </c>
      <c r="C73" s="29" t="s">
        <v>265</v>
      </c>
      <c r="D73" s="27" t="s">
        <v>266</v>
      </c>
      <c r="E73" s="29" t="s">
        <v>263</v>
      </c>
      <c r="F73" s="30" t="s">
        <v>433</v>
      </c>
      <c r="G73" s="17" t="s">
        <v>406</v>
      </c>
      <c r="H73" s="24" t="s">
        <v>710</v>
      </c>
      <c r="I73" s="56">
        <v>1</v>
      </c>
      <c r="J73" s="57"/>
      <c r="K73" s="58"/>
      <c r="L73" s="59">
        <v>1</v>
      </c>
      <c r="M73" s="60"/>
      <c r="N73" s="61"/>
      <c r="O73" s="59">
        <v>1</v>
      </c>
      <c r="P73" s="60"/>
      <c r="Q73" s="61"/>
      <c r="R73" s="59">
        <v>1</v>
      </c>
      <c r="S73" s="60"/>
      <c r="T73" s="61"/>
      <c r="U73" s="62">
        <v>1</v>
      </c>
      <c r="V73" s="60"/>
      <c r="W73" s="61"/>
      <c r="X73" s="59">
        <v>1</v>
      </c>
      <c r="Y73" s="60"/>
      <c r="Z73" s="61"/>
      <c r="AA73" s="59">
        <v>1</v>
      </c>
      <c r="AB73" s="60"/>
      <c r="AC73" s="61"/>
      <c r="AD73" s="59">
        <v>1</v>
      </c>
      <c r="AE73" s="60"/>
      <c r="AF73" s="61"/>
      <c r="AG73" s="59"/>
      <c r="AH73" s="60">
        <v>1</v>
      </c>
      <c r="AI73" s="61"/>
      <c r="AJ73" s="59">
        <v>1</v>
      </c>
      <c r="AK73" s="60"/>
      <c r="AL73" s="61"/>
      <c r="AM73" s="59">
        <v>1</v>
      </c>
      <c r="AN73" s="60"/>
      <c r="AO73" s="61"/>
      <c r="AP73" s="59"/>
      <c r="AQ73" s="60"/>
      <c r="AR73" s="61"/>
      <c r="AS73" s="59">
        <v>1</v>
      </c>
      <c r="AT73" s="60"/>
      <c r="AU73" s="61"/>
      <c r="AV73" s="59">
        <v>1</v>
      </c>
      <c r="AW73" s="60"/>
      <c r="AX73" s="61"/>
      <c r="AY73" s="59">
        <v>1</v>
      </c>
      <c r="AZ73" s="60"/>
      <c r="BA73" s="61"/>
      <c r="BB73" s="59"/>
      <c r="BC73" s="60">
        <v>1</v>
      </c>
      <c r="BD73" s="61"/>
      <c r="BE73" s="59"/>
      <c r="BF73" s="60"/>
      <c r="BG73" s="61"/>
      <c r="BH73" s="62">
        <v>1</v>
      </c>
      <c r="BI73" s="60"/>
      <c r="BJ73" s="61"/>
    </row>
    <row r="74" spans="1:62" ht="56.25">
      <c r="A74" s="31">
        <f t="shared" si="1"/>
        <v>70</v>
      </c>
      <c r="B74" s="27" t="s">
        <v>267</v>
      </c>
      <c r="C74" s="29" t="s">
        <v>265</v>
      </c>
      <c r="D74" s="27" t="s">
        <v>530</v>
      </c>
      <c r="E74" s="29" t="s">
        <v>257</v>
      </c>
      <c r="F74" s="30" t="s">
        <v>433</v>
      </c>
      <c r="G74" s="17" t="s">
        <v>406</v>
      </c>
      <c r="H74" s="24" t="s">
        <v>711</v>
      </c>
      <c r="I74" s="56">
        <v>1</v>
      </c>
      <c r="J74" s="57"/>
      <c r="K74" s="58"/>
      <c r="L74" s="59">
        <v>1</v>
      </c>
      <c r="M74" s="60"/>
      <c r="N74" s="61"/>
      <c r="O74" s="59">
        <v>1</v>
      </c>
      <c r="P74" s="60"/>
      <c r="Q74" s="61"/>
      <c r="R74" s="59">
        <v>1</v>
      </c>
      <c r="S74" s="60"/>
      <c r="T74" s="61"/>
      <c r="U74" s="62">
        <v>1</v>
      </c>
      <c r="V74" s="60"/>
      <c r="W74" s="61"/>
      <c r="X74" s="59">
        <v>1</v>
      </c>
      <c r="Y74" s="60"/>
      <c r="Z74" s="61"/>
      <c r="AA74" s="59">
        <v>1</v>
      </c>
      <c r="AB74" s="60"/>
      <c r="AC74" s="61"/>
      <c r="AD74" s="59">
        <v>1</v>
      </c>
      <c r="AE74" s="60"/>
      <c r="AF74" s="61"/>
      <c r="AG74" s="59"/>
      <c r="AH74" s="60">
        <v>1</v>
      </c>
      <c r="AI74" s="61"/>
      <c r="AJ74" s="59">
        <v>1</v>
      </c>
      <c r="AK74" s="60"/>
      <c r="AL74" s="61"/>
      <c r="AM74" s="59">
        <v>1</v>
      </c>
      <c r="AN74" s="60"/>
      <c r="AO74" s="61"/>
      <c r="AP74" s="59"/>
      <c r="AQ74" s="60"/>
      <c r="AR74" s="61"/>
      <c r="AS74" s="59">
        <v>1</v>
      </c>
      <c r="AT74" s="60"/>
      <c r="AU74" s="61"/>
      <c r="AV74" s="59">
        <v>1</v>
      </c>
      <c r="AW74" s="60"/>
      <c r="AX74" s="61"/>
      <c r="AY74" s="59">
        <v>1</v>
      </c>
      <c r="AZ74" s="60"/>
      <c r="BA74" s="61"/>
      <c r="BB74" s="59">
        <v>1</v>
      </c>
      <c r="BC74" s="60"/>
      <c r="BD74" s="61"/>
      <c r="BE74" s="59"/>
      <c r="BF74" s="60"/>
      <c r="BG74" s="61"/>
      <c r="BH74" s="62">
        <v>1</v>
      </c>
      <c r="BI74" s="60"/>
      <c r="BJ74" s="61"/>
    </row>
    <row r="75" spans="1:62" ht="22.5">
      <c r="A75" s="31">
        <f t="shared" si="1"/>
        <v>71</v>
      </c>
      <c r="B75" s="27" t="s">
        <v>531</v>
      </c>
      <c r="C75" s="29" t="s">
        <v>532</v>
      </c>
      <c r="D75" s="27" t="s">
        <v>533</v>
      </c>
      <c r="E75" s="29" t="s">
        <v>534</v>
      </c>
      <c r="F75" s="30" t="s">
        <v>433</v>
      </c>
      <c r="G75" s="17" t="s">
        <v>406</v>
      </c>
      <c r="H75" s="24" t="s">
        <v>712</v>
      </c>
      <c r="I75" s="56">
        <v>1</v>
      </c>
      <c r="J75" s="57"/>
      <c r="K75" s="58"/>
      <c r="L75" s="59">
        <v>1</v>
      </c>
      <c r="M75" s="60"/>
      <c r="N75" s="61"/>
      <c r="O75" s="59">
        <v>1</v>
      </c>
      <c r="P75" s="60"/>
      <c r="Q75" s="61"/>
      <c r="R75" s="59">
        <v>1</v>
      </c>
      <c r="S75" s="60"/>
      <c r="T75" s="61"/>
      <c r="U75" s="62">
        <v>1</v>
      </c>
      <c r="V75" s="60"/>
      <c r="W75" s="61"/>
      <c r="X75" s="59">
        <v>1</v>
      </c>
      <c r="Y75" s="60"/>
      <c r="Z75" s="61"/>
      <c r="AA75" s="59">
        <v>1</v>
      </c>
      <c r="AB75" s="60"/>
      <c r="AC75" s="61"/>
      <c r="AD75" s="59">
        <v>1</v>
      </c>
      <c r="AE75" s="60"/>
      <c r="AF75" s="61"/>
      <c r="AG75" s="59"/>
      <c r="AH75" s="60">
        <v>1</v>
      </c>
      <c r="AI75" s="61"/>
      <c r="AJ75" s="59">
        <v>1</v>
      </c>
      <c r="AK75" s="60"/>
      <c r="AL75" s="61"/>
      <c r="AM75" s="59">
        <v>1</v>
      </c>
      <c r="AN75" s="60"/>
      <c r="AO75" s="61"/>
      <c r="AP75" s="59"/>
      <c r="AQ75" s="60"/>
      <c r="AR75" s="61"/>
      <c r="AS75" s="59">
        <v>1</v>
      </c>
      <c r="AT75" s="60"/>
      <c r="AU75" s="61"/>
      <c r="AV75" s="59">
        <v>1</v>
      </c>
      <c r="AW75" s="60"/>
      <c r="AX75" s="61"/>
      <c r="AY75" s="59">
        <v>1</v>
      </c>
      <c r="AZ75" s="60"/>
      <c r="BA75" s="61"/>
      <c r="BB75" s="59"/>
      <c r="BC75" s="60">
        <v>1</v>
      </c>
      <c r="BD75" s="61"/>
      <c r="BE75" s="59"/>
      <c r="BF75" s="60"/>
      <c r="BG75" s="61"/>
      <c r="BH75" s="62">
        <v>1</v>
      </c>
      <c r="BI75" s="60"/>
      <c r="BJ75" s="61"/>
    </row>
    <row r="76" spans="1:62" ht="67.5">
      <c r="A76" s="31">
        <f t="shared" si="1"/>
        <v>72</v>
      </c>
      <c r="B76" s="27" t="s">
        <v>535</v>
      </c>
      <c r="C76" s="29" t="s">
        <v>532</v>
      </c>
      <c r="D76" s="27" t="s">
        <v>536</v>
      </c>
      <c r="E76" s="29" t="s">
        <v>537</v>
      </c>
      <c r="F76" s="30" t="s">
        <v>433</v>
      </c>
      <c r="G76" s="17" t="s">
        <v>406</v>
      </c>
      <c r="H76" s="24" t="s">
        <v>713</v>
      </c>
      <c r="I76" s="56">
        <v>1</v>
      </c>
      <c r="J76" s="57"/>
      <c r="K76" s="58"/>
      <c r="L76" s="59">
        <v>1</v>
      </c>
      <c r="M76" s="60"/>
      <c r="N76" s="61"/>
      <c r="O76" s="59">
        <v>1</v>
      </c>
      <c r="P76" s="60"/>
      <c r="Q76" s="61"/>
      <c r="R76" s="59">
        <v>1</v>
      </c>
      <c r="S76" s="60"/>
      <c r="T76" s="61"/>
      <c r="U76" s="62">
        <v>1</v>
      </c>
      <c r="V76" s="60"/>
      <c r="W76" s="61"/>
      <c r="X76" s="59">
        <v>1</v>
      </c>
      <c r="Y76" s="60"/>
      <c r="Z76" s="61"/>
      <c r="AA76" s="59">
        <v>1</v>
      </c>
      <c r="AB76" s="60"/>
      <c r="AC76" s="61"/>
      <c r="AD76" s="59">
        <v>1</v>
      </c>
      <c r="AE76" s="60"/>
      <c r="AF76" s="61"/>
      <c r="AG76" s="59"/>
      <c r="AH76" s="60">
        <v>1</v>
      </c>
      <c r="AI76" s="61"/>
      <c r="AJ76" s="59">
        <v>1</v>
      </c>
      <c r="AK76" s="60"/>
      <c r="AL76" s="61"/>
      <c r="AM76" s="59">
        <v>1</v>
      </c>
      <c r="AN76" s="60"/>
      <c r="AO76" s="61"/>
      <c r="AP76" s="59"/>
      <c r="AQ76" s="60"/>
      <c r="AR76" s="61"/>
      <c r="AS76" s="59">
        <v>1</v>
      </c>
      <c r="AT76" s="60"/>
      <c r="AU76" s="61"/>
      <c r="AV76" s="59">
        <v>1</v>
      </c>
      <c r="AW76" s="60"/>
      <c r="AX76" s="61"/>
      <c r="AY76" s="59">
        <v>1</v>
      </c>
      <c r="AZ76" s="60"/>
      <c r="BA76" s="61"/>
      <c r="BB76" s="59"/>
      <c r="BC76" s="60">
        <v>1</v>
      </c>
      <c r="BD76" s="61"/>
      <c r="BE76" s="59"/>
      <c r="BF76" s="60"/>
      <c r="BG76" s="61"/>
      <c r="BH76" s="62">
        <v>1</v>
      </c>
      <c r="BI76" s="60"/>
      <c r="BJ76" s="61"/>
    </row>
    <row r="77" spans="1:62" ht="12.75">
      <c r="A77" s="31">
        <f t="shared" si="1"/>
        <v>73</v>
      </c>
      <c r="B77" s="27" t="s">
        <v>538</v>
      </c>
      <c r="C77" s="29" t="s">
        <v>265</v>
      </c>
      <c r="D77" s="27" t="s">
        <v>539</v>
      </c>
      <c r="E77" s="29" t="s">
        <v>537</v>
      </c>
      <c r="F77" s="30" t="s">
        <v>433</v>
      </c>
      <c r="G77" s="17" t="s">
        <v>406</v>
      </c>
      <c r="H77" s="24" t="s">
        <v>714</v>
      </c>
      <c r="I77" s="56">
        <v>1</v>
      </c>
      <c r="J77" s="57"/>
      <c r="K77" s="58"/>
      <c r="L77" s="59">
        <v>1</v>
      </c>
      <c r="M77" s="60"/>
      <c r="N77" s="61"/>
      <c r="O77" s="59">
        <v>1</v>
      </c>
      <c r="P77" s="60"/>
      <c r="Q77" s="61"/>
      <c r="R77" s="59">
        <v>1</v>
      </c>
      <c r="S77" s="60"/>
      <c r="T77" s="61"/>
      <c r="U77" s="62">
        <v>1</v>
      </c>
      <c r="V77" s="60"/>
      <c r="W77" s="61"/>
      <c r="X77" s="59">
        <v>1</v>
      </c>
      <c r="Y77" s="60"/>
      <c r="Z77" s="61"/>
      <c r="AA77" s="59">
        <v>1</v>
      </c>
      <c r="AB77" s="60"/>
      <c r="AC77" s="61"/>
      <c r="AD77" s="59">
        <v>1</v>
      </c>
      <c r="AE77" s="60"/>
      <c r="AF77" s="61"/>
      <c r="AG77" s="59"/>
      <c r="AH77" s="60">
        <v>1</v>
      </c>
      <c r="AI77" s="61"/>
      <c r="AJ77" s="59">
        <v>1</v>
      </c>
      <c r="AK77" s="60"/>
      <c r="AL77" s="61"/>
      <c r="AM77" s="59">
        <v>1</v>
      </c>
      <c r="AN77" s="60"/>
      <c r="AO77" s="61"/>
      <c r="AP77" s="59"/>
      <c r="AQ77" s="60"/>
      <c r="AR77" s="61"/>
      <c r="AS77" s="59">
        <v>1</v>
      </c>
      <c r="AT77" s="60"/>
      <c r="AU77" s="61"/>
      <c r="AV77" s="59">
        <v>1</v>
      </c>
      <c r="AW77" s="60"/>
      <c r="AX77" s="61"/>
      <c r="AY77" s="59">
        <v>1</v>
      </c>
      <c r="AZ77" s="60"/>
      <c r="BA77" s="61"/>
      <c r="BB77" s="59"/>
      <c r="BC77" s="60">
        <v>1</v>
      </c>
      <c r="BD77" s="61"/>
      <c r="BE77" s="59"/>
      <c r="BF77" s="60"/>
      <c r="BG77" s="61"/>
      <c r="BH77" s="62">
        <v>1</v>
      </c>
      <c r="BI77" s="60"/>
      <c r="BJ77" s="61"/>
    </row>
    <row r="78" spans="1:62" ht="78.75">
      <c r="A78" s="31">
        <f t="shared" si="1"/>
        <v>74</v>
      </c>
      <c r="B78" s="27" t="s">
        <v>540</v>
      </c>
      <c r="C78" s="29" t="s">
        <v>532</v>
      </c>
      <c r="D78" s="27" t="s">
        <v>541</v>
      </c>
      <c r="E78" s="29" t="s">
        <v>542</v>
      </c>
      <c r="F78" s="30" t="s">
        <v>433</v>
      </c>
      <c r="G78" s="17" t="s">
        <v>406</v>
      </c>
      <c r="H78" s="24" t="s">
        <v>702</v>
      </c>
      <c r="I78" s="56">
        <v>1</v>
      </c>
      <c r="J78" s="57"/>
      <c r="K78" s="58"/>
      <c r="L78" s="59">
        <v>1</v>
      </c>
      <c r="M78" s="60"/>
      <c r="N78" s="61"/>
      <c r="O78" s="59">
        <v>1</v>
      </c>
      <c r="P78" s="60"/>
      <c r="Q78" s="61"/>
      <c r="R78" s="59">
        <v>1</v>
      </c>
      <c r="S78" s="60"/>
      <c r="T78" s="61"/>
      <c r="U78" s="62">
        <v>1</v>
      </c>
      <c r="V78" s="60"/>
      <c r="W78" s="61"/>
      <c r="X78" s="59">
        <v>1</v>
      </c>
      <c r="Y78" s="60"/>
      <c r="Z78" s="61"/>
      <c r="AA78" s="59">
        <v>1</v>
      </c>
      <c r="AB78" s="60"/>
      <c r="AC78" s="61"/>
      <c r="AD78" s="59">
        <v>1</v>
      </c>
      <c r="AE78" s="60"/>
      <c r="AF78" s="61"/>
      <c r="AG78" s="59"/>
      <c r="AH78" s="60">
        <v>1</v>
      </c>
      <c r="AI78" s="61"/>
      <c r="AJ78" s="59">
        <v>1</v>
      </c>
      <c r="AK78" s="60"/>
      <c r="AL78" s="61"/>
      <c r="AM78" s="59">
        <v>1</v>
      </c>
      <c r="AN78" s="60"/>
      <c r="AO78" s="61"/>
      <c r="AP78" s="59"/>
      <c r="AQ78" s="60"/>
      <c r="AR78" s="61"/>
      <c r="AS78" s="59">
        <v>1</v>
      </c>
      <c r="AT78" s="60"/>
      <c r="AU78" s="61"/>
      <c r="AV78" s="59">
        <v>1</v>
      </c>
      <c r="AW78" s="60"/>
      <c r="AX78" s="61"/>
      <c r="AY78" s="59">
        <v>1</v>
      </c>
      <c r="AZ78" s="60"/>
      <c r="BA78" s="61"/>
      <c r="BB78" s="59"/>
      <c r="BC78" s="60">
        <v>1</v>
      </c>
      <c r="BD78" s="61"/>
      <c r="BE78" s="59"/>
      <c r="BF78" s="60"/>
      <c r="BG78" s="61"/>
      <c r="BH78" s="62">
        <v>1</v>
      </c>
      <c r="BI78" s="60"/>
      <c r="BJ78" s="61"/>
    </row>
    <row r="79" spans="1:62" ht="56.25">
      <c r="A79" s="31">
        <f t="shared" si="1"/>
        <v>75</v>
      </c>
      <c r="B79" s="27" t="s">
        <v>639</v>
      </c>
      <c r="C79" s="29" t="s">
        <v>532</v>
      </c>
      <c r="D79" s="27" t="s">
        <v>640</v>
      </c>
      <c r="E79" s="29" t="s">
        <v>542</v>
      </c>
      <c r="F79" s="30" t="s">
        <v>433</v>
      </c>
      <c r="G79" s="17" t="s">
        <v>406</v>
      </c>
      <c r="H79" s="24" t="s">
        <v>498</v>
      </c>
      <c r="I79" s="56">
        <v>1</v>
      </c>
      <c r="J79" s="57"/>
      <c r="K79" s="58"/>
      <c r="L79" s="59">
        <v>1</v>
      </c>
      <c r="M79" s="60"/>
      <c r="N79" s="61"/>
      <c r="O79" s="59">
        <v>1</v>
      </c>
      <c r="P79" s="60"/>
      <c r="Q79" s="61"/>
      <c r="R79" s="59">
        <v>1</v>
      </c>
      <c r="S79" s="60"/>
      <c r="T79" s="61"/>
      <c r="U79" s="62">
        <v>1</v>
      </c>
      <c r="V79" s="60"/>
      <c r="W79" s="61"/>
      <c r="X79" s="59">
        <v>1</v>
      </c>
      <c r="Y79" s="60"/>
      <c r="Z79" s="61"/>
      <c r="AA79" s="59">
        <v>1</v>
      </c>
      <c r="AB79" s="60"/>
      <c r="AC79" s="61"/>
      <c r="AD79" s="59">
        <v>1</v>
      </c>
      <c r="AE79" s="60"/>
      <c r="AF79" s="61"/>
      <c r="AG79" s="59"/>
      <c r="AH79" s="60">
        <v>1</v>
      </c>
      <c r="AI79" s="61"/>
      <c r="AJ79" s="59">
        <v>1</v>
      </c>
      <c r="AK79" s="60"/>
      <c r="AL79" s="61"/>
      <c r="AM79" s="59">
        <v>1</v>
      </c>
      <c r="AN79" s="60"/>
      <c r="AO79" s="61"/>
      <c r="AP79" s="59"/>
      <c r="AQ79" s="60"/>
      <c r="AR79" s="61"/>
      <c r="AS79" s="59">
        <v>1</v>
      </c>
      <c r="AT79" s="60"/>
      <c r="AU79" s="61"/>
      <c r="AV79" s="59">
        <v>1</v>
      </c>
      <c r="AW79" s="60"/>
      <c r="AX79" s="61"/>
      <c r="AY79" s="59">
        <v>1</v>
      </c>
      <c r="AZ79" s="60"/>
      <c r="BA79" s="61"/>
      <c r="BB79" s="59"/>
      <c r="BC79" s="60">
        <v>1</v>
      </c>
      <c r="BD79" s="61"/>
      <c r="BE79" s="59"/>
      <c r="BF79" s="60"/>
      <c r="BG79" s="61"/>
      <c r="BH79" s="62">
        <v>1</v>
      </c>
      <c r="BI79" s="60"/>
      <c r="BJ79" s="61"/>
    </row>
    <row r="80" spans="1:62" ht="33.75">
      <c r="A80" s="31">
        <f t="shared" si="1"/>
        <v>76</v>
      </c>
      <c r="B80" s="27" t="s">
        <v>641</v>
      </c>
      <c r="C80" s="29" t="s">
        <v>642</v>
      </c>
      <c r="D80" s="27" t="s">
        <v>643</v>
      </c>
      <c r="E80" s="29" t="s">
        <v>644</v>
      </c>
      <c r="F80" s="30" t="s">
        <v>433</v>
      </c>
      <c r="G80" s="17" t="s">
        <v>406</v>
      </c>
      <c r="H80" s="24" t="s">
        <v>499</v>
      </c>
      <c r="I80" s="56">
        <v>1</v>
      </c>
      <c r="J80" s="57"/>
      <c r="K80" s="58"/>
      <c r="L80" s="59">
        <v>1</v>
      </c>
      <c r="M80" s="60"/>
      <c r="N80" s="61"/>
      <c r="O80" s="59">
        <v>1</v>
      </c>
      <c r="P80" s="60"/>
      <c r="Q80" s="61"/>
      <c r="R80" s="59">
        <v>1</v>
      </c>
      <c r="S80" s="60"/>
      <c r="T80" s="61"/>
      <c r="U80" s="62">
        <v>1</v>
      </c>
      <c r="V80" s="60"/>
      <c r="W80" s="61"/>
      <c r="X80" s="59">
        <v>1</v>
      </c>
      <c r="Y80" s="60"/>
      <c r="Z80" s="61"/>
      <c r="AA80" s="59">
        <v>1</v>
      </c>
      <c r="AB80" s="60"/>
      <c r="AC80" s="61"/>
      <c r="AD80" s="59">
        <v>1</v>
      </c>
      <c r="AE80" s="60"/>
      <c r="AF80" s="61"/>
      <c r="AG80" s="59"/>
      <c r="AH80" s="60">
        <v>1</v>
      </c>
      <c r="AI80" s="61"/>
      <c r="AJ80" s="59">
        <v>1</v>
      </c>
      <c r="AK80" s="60"/>
      <c r="AL80" s="61"/>
      <c r="AM80" s="59">
        <v>1</v>
      </c>
      <c r="AN80" s="60"/>
      <c r="AO80" s="61"/>
      <c r="AP80" s="59"/>
      <c r="AQ80" s="60"/>
      <c r="AR80" s="61"/>
      <c r="AS80" s="59">
        <v>1</v>
      </c>
      <c r="AT80" s="60"/>
      <c r="AU80" s="61"/>
      <c r="AV80" s="59">
        <v>1</v>
      </c>
      <c r="AW80" s="60"/>
      <c r="AX80" s="61"/>
      <c r="AY80" s="59">
        <v>1</v>
      </c>
      <c r="AZ80" s="60"/>
      <c r="BA80" s="61"/>
      <c r="BB80" s="59">
        <v>1</v>
      </c>
      <c r="BC80" s="60"/>
      <c r="BD80" s="61"/>
      <c r="BE80" s="59"/>
      <c r="BF80" s="60"/>
      <c r="BG80" s="61"/>
      <c r="BH80" s="62">
        <v>1</v>
      </c>
      <c r="BI80" s="60"/>
      <c r="BJ80" s="61"/>
    </row>
    <row r="81" spans="1:62" ht="56.25">
      <c r="A81" s="31">
        <f t="shared" si="1"/>
        <v>77</v>
      </c>
      <c r="B81" s="27" t="s">
        <v>645</v>
      </c>
      <c r="C81" s="29" t="s">
        <v>265</v>
      </c>
      <c r="D81" s="27" t="s">
        <v>646</v>
      </c>
      <c r="E81" s="29" t="s">
        <v>642</v>
      </c>
      <c r="F81" s="30" t="s">
        <v>433</v>
      </c>
      <c r="G81" s="17" t="s">
        <v>406</v>
      </c>
      <c r="H81" s="24" t="s">
        <v>469</v>
      </c>
      <c r="I81" s="56">
        <v>1</v>
      </c>
      <c r="J81" s="57"/>
      <c r="K81" s="58"/>
      <c r="L81" s="59">
        <v>1</v>
      </c>
      <c r="M81" s="60"/>
      <c r="N81" s="61"/>
      <c r="O81" s="59">
        <v>1</v>
      </c>
      <c r="P81" s="60"/>
      <c r="Q81" s="61"/>
      <c r="R81" s="59">
        <v>1</v>
      </c>
      <c r="S81" s="60"/>
      <c r="T81" s="61"/>
      <c r="U81" s="62">
        <v>1</v>
      </c>
      <c r="V81" s="60"/>
      <c r="W81" s="61"/>
      <c r="X81" s="59">
        <v>1</v>
      </c>
      <c r="Y81" s="60"/>
      <c r="Z81" s="61"/>
      <c r="AA81" s="59">
        <v>1</v>
      </c>
      <c r="AB81" s="60"/>
      <c r="AC81" s="61"/>
      <c r="AD81" s="59">
        <v>1</v>
      </c>
      <c r="AE81" s="60"/>
      <c r="AF81" s="61"/>
      <c r="AG81" s="59"/>
      <c r="AH81" s="60">
        <v>1</v>
      </c>
      <c r="AI81" s="61"/>
      <c r="AJ81" s="59">
        <v>1</v>
      </c>
      <c r="AK81" s="60"/>
      <c r="AL81" s="61"/>
      <c r="AM81" s="59">
        <v>1</v>
      </c>
      <c r="AN81" s="60"/>
      <c r="AO81" s="61"/>
      <c r="AP81" s="59"/>
      <c r="AQ81" s="60"/>
      <c r="AR81" s="61"/>
      <c r="AS81" s="59">
        <v>1</v>
      </c>
      <c r="AT81" s="60"/>
      <c r="AU81" s="61"/>
      <c r="AV81" s="59">
        <v>1</v>
      </c>
      <c r="AW81" s="60"/>
      <c r="AX81" s="61"/>
      <c r="AY81" s="59">
        <v>1</v>
      </c>
      <c r="AZ81" s="60"/>
      <c r="BA81" s="61"/>
      <c r="BB81" s="59">
        <v>1</v>
      </c>
      <c r="BC81" s="60"/>
      <c r="BD81" s="61"/>
      <c r="BE81" s="59"/>
      <c r="BF81" s="60"/>
      <c r="BG81" s="61"/>
      <c r="BH81" s="62">
        <v>1</v>
      </c>
      <c r="BI81" s="60"/>
      <c r="BJ81" s="61"/>
    </row>
    <row r="82" spans="1:62" ht="56.25">
      <c r="A82" s="31">
        <f t="shared" si="1"/>
        <v>78</v>
      </c>
      <c r="B82" s="27" t="s">
        <v>647</v>
      </c>
      <c r="C82" s="29" t="s">
        <v>795</v>
      </c>
      <c r="D82" s="27" t="s">
        <v>648</v>
      </c>
      <c r="E82" s="29" t="s">
        <v>642</v>
      </c>
      <c r="F82" s="30" t="s">
        <v>433</v>
      </c>
      <c r="G82" s="17" t="s">
        <v>406</v>
      </c>
      <c r="H82" s="24" t="s">
        <v>470</v>
      </c>
      <c r="I82" s="56">
        <v>1</v>
      </c>
      <c r="J82" s="57"/>
      <c r="K82" s="58"/>
      <c r="L82" s="59">
        <v>1</v>
      </c>
      <c r="M82" s="60"/>
      <c r="N82" s="61"/>
      <c r="O82" s="59">
        <v>1</v>
      </c>
      <c r="P82" s="60"/>
      <c r="Q82" s="61"/>
      <c r="R82" s="59">
        <v>1</v>
      </c>
      <c r="S82" s="60"/>
      <c r="T82" s="61"/>
      <c r="U82" s="62">
        <v>1</v>
      </c>
      <c r="V82" s="60"/>
      <c r="W82" s="61"/>
      <c r="X82" s="59">
        <v>1</v>
      </c>
      <c r="Y82" s="60"/>
      <c r="Z82" s="61"/>
      <c r="AA82" s="59">
        <v>1</v>
      </c>
      <c r="AB82" s="60"/>
      <c r="AC82" s="61"/>
      <c r="AD82" s="59">
        <v>1</v>
      </c>
      <c r="AE82" s="60"/>
      <c r="AF82" s="61"/>
      <c r="AG82" s="59"/>
      <c r="AH82" s="60">
        <v>1</v>
      </c>
      <c r="AI82" s="61"/>
      <c r="AJ82" s="59">
        <v>1</v>
      </c>
      <c r="AK82" s="60"/>
      <c r="AL82" s="61"/>
      <c r="AM82" s="59">
        <v>1</v>
      </c>
      <c r="AN82" s="60"/>
      <c r="AO82" s="61"/>
      <c r="AP82" s="59"/>
      <c r="AQ82" s="60"/>
      <c r="AR82" s="61"/>
      <c r="AS82" s="59">
        <v>1</v>
      </c>
      <c r="AT82" s="60"/>
      <c r="AU82" s="61"/>
      <c r="AV82" s="59">
        <v>1</v>
      </c>
      <c r="AW82" s="60"/>
      <c r="AX82" s="61"/>
      <c r="AY82" s="59">
        <v>1</v>
      </c>
      <c r="AZ82" s="60"/>
      <c r="BA82" s="61"/>
      <c r="BB82" s="59"/>
      <c r="BC82" s="60">
        <v>1</v>
      </c>
      <c r="BD82" s="61"/>
      <c r="BE82" s="59"/>
      <c r="BF82" s="60"/>
      <c r="BG82" s="61"/>
      <c r="BH82" s="62">
        <v>1</v>
      </c>
      <c r="BI82" s="60"/>
      <c r="BJ82" s="61"/>
    </row>
    <row r="83" spans="1:62" ht="56.25">
      <c r="A83" s="31">
        <f t="shared" si="1"/>
        <v>79</v>
      </c>
      <c r="B83" s="27" t="s">
        <v>649</v>
      </c>
      <c r="C83" s="29" t="s">
        <v>795</v>
      </c>
      <c r="D83" s="27" t="s">
        <v>168</v>
      </c>
      <c r="E83" s="29" t="s">
        <v>650</v>
      </c>
      <c r="F83" s="30" t="s">
        <v>433</v>
      </c>
      <c r="G83" s="17" t="s">
        <v>406</v>
      </c>
      <c r="H83" s="24" t="s">
        <v>471</v>
      </c>
      <c r="I83" s="56">
        <v>1</v>
      </c>
      <c r="J83" s="57"/>
      <c r="K83" s="58"/>
      <c r="L83" s="59">
        <v>1</v>
      </c>
      <c r="M83" s="60"/>
      <c r="N83" s="61"/>
      <c r="O83" s="59">
        <v>1</v>
      </c>
      <c r="P83" s="60"/>
      <c r="Q83" s="61"/>
      <c r="R83" s="59">
        <v>1</v>
      </c>
      <c r="S83" s="60"/>
      <c r="T83" s="61"/>
      <c r="U83" s="62">
        <v>1</v>
      </c>
      <c r="V83" s="60"/>
      <c r="W83" s="61"/>
      <c r="X83" s="59">
        <v>1</v>
      </c>
      <c r="Y83" s="60"/>
      <c r="Z83" s="61"/>
      <c r="AA83" s="59">
        <v>1</v>
      </c>
      <c r="AB83" s="60"/>
      <c r="AC83" s="61"/>
      <c r="AD83" s="59">
        <v>1</v>
      </c>
      <c r="AE83" s="60"/>
      <c r="AF83" s="61"/>
      <c r="AG83" s="59"/>
      <c r="AH83" s="60">
        <v>1</v>
      </c>
      <c r="AI83" s="61"/>
      <c r="AJ83" s="59">
        <v>1</v>
      </c>
      <c r="AK83" s="60"/>
      <c r="AL83" s="61"/>
      <c r="AM83" s="59">
        <v>1</v>
      </c>
      <c r="AN83" s="60"/>
      <c r="AO83" s="61"/>
      <c r="AP83" s="59"/>
      <c r="AQ83" s="60"/>
      <c r="AR83" s="61"/>
      <c r="AS83" s="59">
        <v>1</v>
      </c>
      <c r="AT83" s="60"/>
      <c r="AU83" s="61"/>
      <c r="AV83" s="59">
        <v>1</v>
      </c>
      <c r="AW83" s="60"/>
      <c r="AX83" s="61"/>
      <c r="AY83" s="59">
        <v>1</v>
      </c>
      <c r="AZ83" s="60"/>
      <c r="BA83" s="61"/>
      <c r="BB83" s="59"/>
      <c r="BC83" s="60">
        <v>1</v>
      </c>
      <c r="BD83" s="61"/>
      <c r="BE83" s="59"/>
      <c r="BF83" s="60"/>
      <c r="BG83" s="61"/>
      <c r="BH83" s="62">
        <v>1</v>
      </c>
      <c r="BI83" s="60"/>
      <c r="BJ83" s="61"/>
    </row>
    <row r="84" spans="1:62" ht="22.5">
      <c r="A84" s="31">
        <f t="shared" si="1"/>
        <v>80</v>
      </c>
      <c r="B84" s="27" t="s">
        <v>651</v>
      </c>
      <c r="C84" s="29" t="s">
        <v>547</v>
      </c>
      <c r="D84" s="27" t="s">
        <v>652</v>
      </c>
      <c r="E84" s="29" t="s">
        <v>653</v>
      </c>
      <c r="F84" s="30" t="s">
        <v>433</v>
      </c>
      <c r="G84" s="17" t="s">
        <v>406</v>
      </c>
      <c r="H84" s="24" t="s">
        <v>715</v>
      </c>
      <c r="I84" s="56">
        <v>1</v>
      </c>
      <c r="J84" s="57"/>
      <c r="K84" s="58"/>
      <c r="L84" s="59">
        <v>1</v>
      </c>
      <c r="M84" s="60"/>
      <c r="N84" s="61"/>
      <c r="O84" s="59">
        <v>1</v>
      </c>
      <c r="P84" s="60"/>
      <c r="Q84" s="61"/>
      <c r="R84" s="59">
        <v>1</v>
      </c>
      <c r="S84" s="60"/>
      <c r="T84" s="61"/>
      <c r="U84" s="62">
        <v>1</v>
      </c>
      <c r="V84" s="60"/>
      <c r="W84" s="61"/>
      <c r="X84" s="59">
        <v>1</v>
      </c>
      <c r="Y84" s="60"/>
      <c r="Z84" s="61"/>
      <c r="AA84" s="59">
        <v>1</v>
      </c>
      <c r="AB84" s="60"/>
      <c r="AC84" s="61"/>
      <c r="AD84" s="59">
        <v>1</v>
      </c>
      <c r="AE84" s="60"/>
      <c r="AF84" s="61"/>
      <c r="AG84" s="59"/>
      <c r="AH84" s="60">
        <v>1</v>
      </c>
      <c r="AI84" s="61"/>
      <c r="AJ84" s="59">
        <v>1</v>
      </c>
      <c r="AK84" s="60"/>
      <c r="AL84" s="61"/>
      <c r="AM84" s="59">
        <v>1</v>
      </c>
      <c r="AN84" s="60"/>
      <c r="AO84" s="61"/>
      <c r="AP84" s="59"/>
      <c r="AQ84" s="60"/>
      <c r="AR84" s="61"/>
      <c r="AS84" s="59">
        <v>1</v>
      </c>
      <c r="AT84" s="60"/>
      <c r="AU84" s="61"/>
      <c r="AV84" s="59">
        <v>1</v>
      </c>
      <c r="AW84" s="60"/>
      <c r="AX84" s="61"/>
      <c r="AY84" s="59">
        <v>1</v>
      </c>
      <c r="AZ84" s="60"/>
      <c r="BA84" s="61"/>
      <c r="BB84" s="59"/>
      <c r="BC84" s="60">
        <v>1</v>
      </c>
      <c r="BD84" s="61"/>
      <c r="BE84" s="59"/>
      <c r="BF84" s="60"/>
      <c r="BG84" s="61"/>
      <c r="BH84" s="62">
        <v>1</v>
      </c>
      <c r="BI84" s="60"/>
      <c r="BJ84" s="61"/>
    </row>
    <row r="85" spans="1:62" ht="33.75">
      <c r="A85" s="31">
        <f t="shared" si="1"/>
        <v>81</v>
      </c>
      <c r="B85" s="27" t="s">
        <v>654</v>
      </c>
      <c r="C85" s="29" t="s">
        <v>265</v>
      </c>
      <c r="D85" s="27" t="s">
        <v>655</v>
      </c>
      <c r="E85" s="29" t="s">
        <v>656</v>
      </c>
      <c r="F85" s="30" t="s">
        <v>433</v>
      </c>
      <c r="G85" s="17" t="s">
        <v>406</v>
      </c>
      <c r="H85" s="24" t="s">
        <v>501</v>
      </c>
      <c r="I85" s="56">
        <v>1</v>
      </c>
      <c r="J85" s="57"/>
      <c r="K85" s="58"/>
      <c r="L85" s="59">
        <v>1</v>
      </c>
      <c r="M85" s="60"/>
      <c r="N85" s="61"/>
      <c r="O85" s="59">
        <v>1</v>
      </c>
      <c r="P85" s="60"/>
      <c r="Q85" s="61"/>
      <c r="R85" s="59">
        <v>1</v>
      </c>
      <c r="S85" s="60"/>
      <c r="T85" s="61"/>
      <c r="U85" s="62">
        <v>1</v>
      </c>
      <c r="V85" s="60"/>
      <c r="W85" s="61"/>
      <c r="X85" s="59"/>
      <c r="Y85" s="60"/>
      <c r="Z85" s="61">
        <v>1</v>
      </c>
      <c r="AA85" s="59"/>
      <c r="AB85" s="60"/>
      <c r="AC85" s="61">
        <v>1</v>
      </c>
      <c r="AD85" s="59">
        <v>1</v>
      </c>
      <c r="AE85" s="60"/>
      <c r="AF85" s="61"/>
      <c r="AG85" s="59"/>
      <c r="AH85" s="60">
        <v>1</v>
      </c>
      <c r="AI85" s="61"/>
      <c r="AJ85" s="59">
        <v>1</v>
      </c>
      <c r="AK85" s="60"/>
      <c r="AL85" s="61"/>
      <c r="AM85" s="59"/>
      <c r="AN85" s="60"/>
      <c r="AO85" s="61">
        <v>1</v>
      </c>
      <c r="AP85" s="59"/>
      <c r="AQ85" s="60"/>
      <c r="AR85" s="61"/>
      <c r="AS85" s="59">
        <v>1</v>
      </c>
      <c r="AT85" s="60"/>
      <c r="AU85" s="61"/>
      <c r="AV85" s="59">
        <v>1</v>
      </c>
      <c r="AW85" s="60"/>
      <c r="AX85" s="61"/>
      <c r="AY85" s="59">
        <v>1</v>
      </c>
      <c r="AZ85" s="60"/>
      <c r="BA85" s="61"/>
      <c r="BB85" s="59"/>
      <c r="BC85" s="60"/>
      <c r="BD85" s="61">
        <v>1</v>
      </c>
      <c r="BE85" s="59"/>
      <c r="BF85" s="60"/>
      <c r="BG85" s="61"/>
      <c r="BH85" s="62">
        <v>1</v>
      </c>
      <c r="BI85" s="60"/>
      <c r="BJ85" s="61"/>
    </row>
    <row r="86" spans="1:62" ht="22.5">
      <c r="A86" s="31">
        <f t="shared" si="1"/>
        <v>82</v>
      </c>
      <c r="B86" s="27" t="s">
        <v>659</v>
      </c>
      <c r="C86" s="29" t="s">
        <v>547</v>
      </c>
      <c r="D86" s="27" t="s">
        <v>660</v>
      </c>
      <c r="E86" s="29" t="s">
        <v>661</v>
      </c>
      <c r="F86" s="30" t="s">
        <v>433</v>
      </c>
      <c r="G86" s="17" t="s">
        <v>406</v>
      </c>
      <c r="H86" s="24" t="s">
        <v>1025</v>
      </c>
      <c r="I86" s="56">
        <v>1</v>
      </c>
      <c r="J86" s="57"/>
      <c r="K86" s="58"/>
      <c r="L86" s="59">
        <v>1</v>
      </c>
      <c r="M86" s="60"/>
      <c r="N86" s="61"/>
      <c r="O86" s="59">
        <v>1</v>
      </c>
      <c r="P86" s="60"/>
      <c r="Q86" s="61"/>
      <c r="R86" s="59">
        <v>1</v>
      </c>
      <c r="S86" s="60"/>
      <c r="T86" s="61"/>
      <c r="U86" s="62">
        <v>1</v>
      </c>
      <c r="V86" s="60"/>
      <c r="W86" s="61"/>
      <c r="X86" s="59">
        <v>1</v>
      </c>
      <c r="Y86" s="60"/>
      <c r="Z86" s="61"/>
      <c r="AA86" s="59">
        <v>1</v>
      </c>
      <c r="AB86" s="60"/>
      <c r="AC86" s="61"/>
      <c r="AD86" s="59">
        <v>1</v>
      </c>
      <c r="AE86" s="60"/>
      <c r="AF86" s="61"/>
      <c r="AG86" s="59"/>
      <c r="AH86" s="60">
        <v>1</v>
      </c>
      <c r="AI86" s="61"/>
      <c r="AJ86" s="59">
        <v>1</v>
      </c>
      <c r="AK86" s="60"/>
      <c r="AL86" s="61"/>
      <c r="AM86" s="59">
        <v>1</v>
      </c>
      <c r="AN86" s="60"/>
      <c r="AO86" s="61"/>
      <c r="AP86" s="59"/>
      <c r="AQ86" s="60"/>
      <c r="AR86" s="61"/>
      <c r="AS86" s="59">
        <v>1</v>
      </c>
      <c r="AT86" s="60"/>
      <c r="AU86" s="61"/>
      <c r="AV86" s="59">
        <v>1</v>
      </c>
      <c r="AW86" s="60"/>
      <c r="AX86" s="61"/>
      <c r="AY86" s="59">
        <v>1</v>
      </c>
      <c r="AZ86" s="60"/>
      <c r="BA86" s="61"/>
      <c r="BB86" s="59"/>
      <c r="BC86" s="60">
        <v>1</v>
      </c>
      <c r="BD86" s="61"/>
      <c r="BE86" s="59"/>
      <c r="BF86" s="60"/>
      <c r="BG86" s="61"/>
      <c r="BH86" s="62">
        <v>1</v>
      </c>
      <c r="BI86" s="60"/>
      <c r="BJ86" s="61"/>
    </row>
    <row r="87" spans="1:62" ht="78.75">
      <c r="A87" s="31">
        <f t="shared" si="1"/>
        <v>83</v>
      </c>
      <c r="B87" s="27" t="s">
        <v>662</v>
      </c>
      <c r="C87" s="29" t="s">
        <v>547</v>
      </c>
      <c r="D87" s="27" t="s">
        <v>663</v>
      </c>
      <c r="E87" s="29" t="s">
        <v>661</v>
      </c>
      <c r="F87" s="30" t="s">
        <v>433</v>
      </c>
      <c r="G87" s="17" t="s">
        <v>406</v>
      </c>
      <c r="H87" s="24" t="s">
        <v>472</v>
      </c>
      <c r="I87" s="56">
        <v>1</v>
      </c>
      <c r="J87" s="57"/>
      <c r="K87" s="58"/>
      <c r="L87" s="59">
        <v>1</v>
      </c>
      <c r="M87" s="60"/>
      <c r="N87" s="61"/>
      <c r="O87" s="59">
        <v>1</v>
      </c>
      <c r="P87" s="60"/>
      <c r="Q87" s="61"/>
      <c r="R87" s="59">
        <v>1</v>
      </c>
      <c r="S87" s="60"/>
      <c r="T87" s="61"/>
      <c r="U87" s="62">
        <v>1</v>
      </c>
      <c r="V87" s="60"/>
      <c r="W87" s="61"/>
      <c r="X87" s="59">
        <v>1</v>
      </c>
      <c r="Y87" s="60"/>
      <c r="Z87" s="61"/>
      <c r="AA87" s="59">
        <v>1</v>
      </c>
      <c r="AB87" s="60"/>
      <c r="AC87" s="61"/>
      <c r="AD87" s="59">
        <v>1</v>
      </c>
      <c r="AE87" s="60"/>
      <c r="AF87" s="61"/>
      <c r="AG87" s="59"/>
      <c r="AH87" s="60">
        <v>1</v>
      </c>
      <c r="AI87" s="61"/>
      <c r="AJ87" s="59">
        <v>1</v>
      </c>
      <c r="AK87" s="60"/>
      <c r="AL87" s="61"/>
      <c r="AM87" s="59">
        <v>1</v>
      </c>
      <c r="AN87" s="60"/>
      <c r="AO87" s="61"/>
      <c r="AP87" s="59"/>
      <c r="AQ87" s="60"/>
      <c r="AR87" s="61"/>
      <c r="AS87" s="59">
        <v>1</v>
      </c>
      <c r="AT87" s="60"/>
      <c r="AU87" s="61"/>
      <c r="AV87" s="59">
        <v>1</v>
      </c>
      <c r="AW87" s="60"/>
      <c r="AX87" s="61"/>
      <c r="AY87" s="59">
        <v>1</v>
      </c>
      <c r="AZ87" s="60"/>
      <c r="BA87" s="61"/>
      <c r="BB87" s="59">
        <v>1</v>
      </c>
      <c r="BC87" s="60"/>
      <c r="BD87" s="61"/>
      <c r="BE87" s="59"/>
      <c r="BF87" s="60"/>
      <c r="BG87" s="61"/>
      <c r="BH87" s="62">
        <v>1</v>
      </c>
      <c r="BI87" s="60"/>
      <c r="BJ87" s="61"/>
    </row>
    <row r="88" spans="1:62" ht="67.5">
      <c r="A88" s="31">
        <f t="shared" si="1"/>
        <v>84</v>
      </c>
      <c r="B88" s="27" t="s">
        <v>664</v>
      </c>
      <c r="C88" s="29" t="s">
        <v>547</v>
      </c>
      <c r="D88" s="27" t="s">
        <v>665</v>
      </c>
      <c r="E88" s="29" t="s">
        <v>666</v>
      </c>
      <c r="F88" s="30" t="s">
        <v>433</v>
      </c>
      <c r="G88" s="17" t="s">
        <v>406</v>
      </c>
      <c r="H88" s="24" t="s">
        <v>473</v>
      </c>
      <c r="I88" s="56">
        <v>1</v>
      </c>
      <c r="J88" s="57"/>
      <c r="K88" s="58"/>
      <c r="L88" s="59">
        <v>1</v>
      </c>
      <c r="M88" s="60"/>
      <c r="N88" s="61"/>
      <c r="O88" s="59">
        <v>1</v>
      </c>
      <c r="P88" s="60"/>
      <c r="Q88" s="61"/>
      <c r="R88" s="59">
        <v>1</v>
      </c>
      <c r="S88" s="60"/>
      <c r="T88" s="61"/>
      <c r="U88" s="62">
        <v>1</v>
      </c>
      <c r="V88" s="60"/>
      <c r="W88" s="61"/>
      <c r="X88" s="59">
        <v>1</v>
      </c>
      <c r="Y88" s="60"/>
      <c r="Z88" s="61"/>
      <c r="AA88" s="59">
        <v>1</v>
      </c>
      <c r="AB88" s="60"/>
      <c r="AC88" s="61"/>
      <c r="AD88" s="59">
        <v>1</v>
      </c>
      <c r="AE88" s="60"/>
      <c r="AF88" s="61"/>
      <c r="AG88" s="59"/>
      <c r="AH88" s="60">
        <v>1</v>
      </c>
      <c r="AI88" s="61"/>
      <c r="AJ88" s="59">
        <v>1</v>
      </c>
      <c r="AK88" s="60"/>
      <c r="AL88" s="61"/>
      <c r="AM88" s="59">
        <v>1</v>
      </c>
      <c r="AN88" s="60"/>
      <c r="AO88" s="61"/>
      <c r="AP88" s="59"/>
      <c r="AQ88" s="60"/>
      <c r="AR88" s="61"/>
      <c r="AS88" s="59">
        <v>1</v>
      </c>
      <c r="AT88" s="60"/>
      <c r="AU88" s="61"/>
      <c r="AV88" s="59">
        <v>1</v>
      </c>
      <c r="AW88" s="60"/>
      <c r="AX88" s="61"/>
      <c r="AY88" s="59">
        <v>1</v>
      </c>
      <c r="AZ88" s="60"/>
      <c r="BA88" s="61"/>
      <c r="BB88" s="59">
        <v>1</v>
      </c>
      <c r="BC88" s="60"/>
      <c r="BD88" s="61"/>
      <c r="BE88" s="59"/>
      <c r="BF88" s="60"/>
      <c r="BG88" s="61"/>
      <c r="BH88" s="62">
        <v>1</v>
      </c>
      <c r="BI88" s="60"/>
      <c r="BJ88" s="61"/>
    </row>
    <row r="89" spans="1:62" ht="90">
      <c r="A89" s="31">
        <f t="shared" si="1"/>
        <v>85</v>
      </c>
      <c r="B89" s="27" t="s">
        <v>667</v>
      </c>
      <c r="C89" s="29" t="s">
        <v>668</v>
      </c>
      <c r="D89" s="27" t="s">
        <v>669</v>
      </c>
      <c r="E89" s="29" t="s">
        <v>668</v>
      </c>
      <c r="F89" s="30" t="s">
        <v>433</v>
      </c>
      <c r="G89" s="17" t="s">
        <v>406</v>
      </c>
      <c r="H89" s="24" t="s">
        <v>961</v>
      </c>
      <c r="I89" s="56">
        <v>1</v>
      </c>
      <c r="J89" s="57"/>
      <c r="K89" s="58"/>
      <c r="L89" s="59">
        <v>1</v>
      </c>
      <c r="M89" s="60"/>
      <c r="N89" s="61"/>
      <c r="O89" s="59">
        <v>1</v>
      </c>
      <c r="P89" s="60"/>
      <c r="Q89" s="61"/>
      <c r="R89" s="59">
        <v>1</v>
      </c>
      <c r="S89" s="60"/>
      <c r="T89" s="61"/>
      <c r="U89" s="62">
        <v>1</v>
      </c>
      <c r="V89" s="60"/>
      <c r="W89" s="61"/>
      <c r="X89" s="59">
        <v>1</v>
      </c>
      <c r="Y89" s="60"/>
      <c r="Z89" s="61"/>
      <c r="AA89" s="59">
        <v>1</v>
      </c>
      <c r="AB89" s="60"/>
      <c r="AC89" s="61"/>
      <c r="AD89" s="59">
        <v>1</v>
      </c>
      <c r="AE89" s="60"/>
      <c r="AF89" s="61"/>
      <c r="AG89" s="59"/>
      <c r="AH89" s="60">
        <v>1</v>
      </c>
      <c r="AI89" s="61"/>
      <c r="AJ89" s="59">
        <v>1</v>
      </c>
      <c r="AK89" s="60"/>
      <c r="AL89" s="61"/>
      <c r="AM89" s="59">
        <v>1</v>
      </c>
      <c r="AN89" s="60"/>
      <c r="AO89" s="61"/>
      <c r="AP89" s="59"/>
      <c r="AQ89" s="60"/>
      <c r="AR89" s="61"/>
      <c r="AS89" s="59">
        <v>1</v>
      </c>
      <c r="AT89" s="60"/>
      <c r="AU89" s="61"/>
      <c r="AV89" s="59">
        <v>1</v>
      </c>
      <c r="AW89" s="60"/>
      <c r="AX89" s="61"/>
      <c r="AY89" s="59">
        <v>1</v>
      </c>
      <c r="AZ89" s="60"/>
      <c r="BA89" s="61"/>
      <c r="BB89" s="59"/>
      <c r="BC89" s="60">
        <v>1</v>
      </c>
      <c r="BD89" s="61"/>
      <c r="BE89" s="59"/>
      <c r="BF89" s="60"/>
      <c r="BG89" s="61"/>
      <c r="BH89" s="62">
        <v>1</v>
      </c>
      <c r="BI89" s="60"/>
      <c r="BJ89" s="61"/>
    </row>
    <row r="90" spans="1:62" ht="90">
      <c r="A90" s="31">
        <f t="shared" si="1"/>
        <v>86</v>
      </c>
      <c r="B90" s="27" t="s">
        <v>670</v>
      </c>
      <c r="C90" s="29" t="s">
        <v>547</v>
      </c>
      <c r="D90" s="27" t="s">
        <v>671</v>
      </c>
      <c r="E90" s="29" t="s">
        <v>672</v>
      </c>
      <c r="F90" s="30" t="s">
        <v>433</v>
      </c>
      <c r="G90" s="17" t="s">
        <v>406</v>
      </c>
      <c r="H90" s="24" t="s">
        <v>973</v>
      </c>
      <c r="I90" s="56">
        <v>1</v>
      </c>
      <c r="J90" s="57"/>
      <c r="K90" s="58"/>
      <c r="L90" s="59">
        <v>1</v>
      </c>
      <c r="M90" s="60"/>
      <c r="N90" s="61"/>
      <c r="O90" s="59">
        <v>1</v>
      </c>
      <c r="P90" s="60"/>
      <c r="Q90" s="61"/>
      <c r="R90" s="59">
        <v>1</v>
      </c>
      <c r="S90" s="60"/>
      <c r="T90" s="61"/>
      <c r="U90" s="62">
        <v>1</v>
      </c>
      <c r="V90" s="60"/>
      <c r="W90" s="61"/>
      <c r="X90" s="59">
        <v>1</v>
      </c>
      <c r="Y90" s="60"/>
      <c r="Z90" s="61"/>
      <c r="AA90" s="59">
        <v>1</v>
      </c>
      <c r="AB90" s="60"/>
      <c r="AC90" s="61"/>
      <c r="AD90" s="59">
        <v>1</v>
      </c>
      <c r="AE90" s="60"/>
      <c r="AF90" s="61"/>
      <c r="AG90" s="59"/>
      <c r="AH90" s="60">
        <v>1</v>
      </c>
      <c r="AI90" s="61"/>
      <c r="AJ90" s="59">
        <v>1</v>
      </c>
      <c r="AK90" s="60"/>
      <c r="AL90" s="61"/>
      <c r="AM90" s="59">
        <v>1</v>
      </c>
      <c r="AN90" s="60"/>
      <c r="AO90" s="61"/>
      <c r="AP90" s="59"/>
      <c r="AQ90" s="60"/>
      <c r="AR90" s="61"/>
      <c r="AS90" s="59">
        <v>1</v>
      </c>
      <c r="AT90" s="60"/>
      <c r="AU90" s="61"/>
      <c r="AV90" s="59">
        <v>1</v>
      </c>
      <c r="AW90" s="60"/>
      <c r="AX90" s="61"/>
      <c r="AY90" s="59">
        <v>1</v>
      </c>
      <c r="AZ90" s="60"/>
      <c r="BA90" s="61"/>
      <c r="BB90" s="59">
        <v>1</v>
      </c>
      <c r="BC90" s="60"/>
      <c r="BD90" s="61"/>
      <c r="BE90" s="59"/>
      <c r="BF90" s="60"/>
      <c r="BG90" s="61"/>
      <c r="BH90" s="62">
        <v>1</v>
      </c>
      <c r="BI90" s="60"/>
      <c r="BJ90" s="61"/>
    </row>
    <row r="91" spans="1:62" ht="22.5">
      <c r="A91" s="31">
        <f t="shared" si="1"/>
        <v>87</v>
      </c>
      <c r="B91" s="27" t="s">
        <v>673</v>
      </c>
      <c r="C91" s="29" t="s">
        <v>547</v>
      </c>
      <c r="D91" s="27" t="s">
        <v>674</v>
      </c>
      <c r="E91" s="29" t="s">
        <v>672</v>
      </c>
      <c r="F91" s="30" t="s">
        <v>433</v>
      </c>
      <c r="G91" s="17" t="s">
        <v>406</v>
      </c>
      <c r="H91" s="24" t="s">
        <v>974</v>
      </c>
      <c r="I91" s="56">
        <v>1</v>
      </c>
      <c r="J91" s="57"/>
      <c r="K91" s="58"/>
      <c r="L91" s="59">
        <v>1</v>
      </c>
      <c r="M91" s="60"/>
      <c r="N91" s="61"/>
      <c r="O91" s="59">
        <v>1</v>
      </c>
      <c r="P91" s="60"/>
      <c r="Q91" s="61"/>
      <c r="R91" s="59">
        <v>1</v>
      </c>
      <c r="S91" s="60"/>
      <c r="T91" s="61"/>
      <c r="U91" s="62">
        <v>1</v>
      </c>
      <c r="V91" s="60"/>
      <c r="W91" s="61"/>
      <c r="X91" s="59">
        <v>1</v>
      </c>
      <c r="Y91" s="60"/>
      <c r="Z91" s="61"/>
      <c r="AA91" s="59">
        <v>1</v>
      </c>
      <c r="AB91" s="60"/>
      <c r="AC91" s="61"/>
      <c r="AD91" s="59">
        <v>1</v>
      </c>
      <c r="AE91" s="60"/>
      <c r="AF91" s="61"/>
      <c r="AG91" s="59"/>
      <c r="AH91" s="60">
        <v>1</v>
      </c>
      <c r="AI91" s="61"/>
      <c r="AJ91" s="59">
        <v>1</v>
      </c>
      <c r="AK91" s="60"/>
      <c r="AL91" s="61"/>
      <c r="AM91" s="59">
        <v>1</v>
      </c>
      <c r="AN91" s="60"/>
      <c r="AO91" s="61"/>
      <c r="AP91" s="59"/>
      <c r="AQ91" s="60"/>
      <c r="AR91" s="61"/>
      <c r="AS91" s="59">
        <v>1</v>
      </c>
      <c r="AT91" s="60"/>
      <c r="AU91" s="61"/>
      <c r="AV91" s="59">
        <v>1</v>
      </c>
      <c r="AW91" s="60"/>
      <c r="AX91" s="61"/>
      <c r="AY91" s="59">
        <v>1</v>
      </c>
      <c r="AZ91" s="60"/>
      <c r="BA91" s="61"/>
      <c r="BB91" s="59"/>
      <c r="BC91" s="60">
        <v>1</v>
      </c>
      <c r="BD91" s="61"/>
      <c r="BE91" s="59"/>
      <c r="BF91" s="60"/>
      <c r="BG91" s="61"/>
      <c r="BH91" s="62">
        <v>1</v>
      </c>
      <c r="BI91" s="60"/>
      <c r="BJ91" s="61"/>
    </row>
    <row r="92" spans="1:62" ht="22.5">
      <c r="A92" s="31">
        <f t="shared" si="1"/>
        <v>88</v>
      </c>
      <c r="B92" s="27" t="s">
        <v>675</v>
      </c>
      <c r="C92" s="29" t="s">
        <v>547</v>
      </c>
      <c r="D92" s="27" t="s">
        <v>676</v>
      </c>
      <c r="E92" s="29" t="s">
        <v>677</v>
      </c>
      <c r="F92" s="30" t="s">
        <v>433</v>
      </c>
      <c r="G92" s="17" t="s">
        <v>406</v>
      </c>
      <c r="H92" s="24" t="s">
        <v>975</v>
      </c>
      <c r="I92" s="56">
        <v>1</v>
      </c>
      <c r="J92" s="57"/>
      <c r="K92" s="58"/>
      <c r="L92" s="59">
        <v>1</v>
      </c>
      <c r="M92" s="60"/>
      <c r="N92" s="61"/>
      <c r="O92" s="59">
        <v>1</v>
      </c>
      <c r="P92" s="60"/>
      <c r="Q92" s="61"/>
      <c r="R92" s="59">
        <v>1</v>
      </c>
      <c r="S92" s="60"/>
      <c r="T92" s="61"/>
      <c r="U92" s="62">
        <v>1</v>
      </c>
      <c r="V92" s="60"/>
      <c r="W92" s="61"/>
      <c r="X92" s="59">
        <v>1</v>
      </c>
      <c r="Y92" s="60"/>
      <c r="Z92" s="61"/>
      <c r="AA92" s="59">
        <v>1</v>
      </c>
      <c r="AB92" s="60"/>
      <c r="AC92" s="61"/>
      <c r="AD92" s="59">
        <v>1</v>
      </c>
      <c r="AE92" s="60"/>
      <c r="AF92" s="61"/>
      <c r="AG92" s="59"/>
      <c r="AH92" s="60">
        <v>1</v>
      </c>
      <c r="AI92" s="61"/>
      <c r="AJ92" s="59">
        <v>1</v>
      </c>
      <c r="AK92" s="60"/>
      <c r="AL92" s="61"/>
      <c r="AM92" s="59">
        <v>1</v>
      </c>
      <c r="AN92" s="60"/>
      <c r="AO92" s="61"/>
      <c r="AP92" s="59"/>
      <c r="AQ92" s="60"/>
      <c r="AR92" s="61"/>
      <c r="AS92" s="59">
        <v>1</v>
      </c>
      <c r="AT92" s="60"/>
      <c r="AU92" s="61"/>
      <c r="AV92" s="59">
        <v>1</v>
      </c>
      <c r="AW92" s="60"/>
      <c r="AX92" s="61"/>
      <c r="AY92" s="59">
        <v>1</v>
      </c>
      <c r="AZ92" s="60"/>
      <c r="BA92" s="61"/>
      <c r="BB92" s="59">
        <v>1</v>
      </c>
      <c r="BC92" s="60"/>
      <c r="BD92" s="61"/>
      <c r="BE92" s="59"/>
      <c r="BF92" s="60"/>
      <c r="BG92" s="61"/>
      <c r="BH92" s="62">
        <v>1</v>
      </c>
      <c r="BI92" s="60"/>
      <c r="BJ92" s="61"/>
    </row>
    <row r="93" spans="1:62" ht="22.5">
      <c r="A93" s="31">
        <f t="shared" si="1"/>
        <v>89</v>
      </c>
      <c r="B93" s="27" t="s">
        <v>546</v>
      </c>
      <c r="C93" s="29" t="s">
        <v>547</v>
      </c>
      <c r="D93" s="27" t="s">
        <v>551</v>
      </c>
      <c r="E93" s="29" t="s">
        <v>552</v>
      </c>
      <c r="F93" s="30" t="s">
        <v>433</v>
      </c>
      <c r="G93" s="17" t="s">
        <v>406</v>
      </c>
      <c r="H93" s="24" t="s">
        <v>837</v>
      </c>
      <c r="I93" s="56">
        <v>1</v>
      </c>
      <c r="J93" s="57"/>
      <c r="K93" s="58"/>
      <c r="L93" s="59">
        <v>1</v>
      </c>
      <c r="M93" s="60"/>
      <c r="N93" s="61"/>
      <c r="O93" s="59">
        <v>1</v>
      </c>
      <c r="P93" s="60"/>
      <c r="Q93" s="61"/>
      <c r="R93" s="59">
        <v>1</v>
      </c>
      <c r="S93" s="60"/>
      <c r="T93" s="61"/>
      <c r="U93" s="62">
        <v>1</v>
      </c>
      <c r="V93" s="60"/>
      <c r="W93" s="61"/>
      <c r="X93" s="59">
        <v>1</v>
      </c>
      <c r="Y93" s="60"/>
      <c r="Z93" s="61"/>
      <c r="AA93" s="59">
        <v>1</v>
      </c>
      <c r="AB93" s="60"/>
      <c r="AC93" s="61"/>
      <c r="AD93" s="59">
        <v>1</v>
      </c>
      <c r="AE93" s="60"/>
      <c r="AF93" s="61"/>
      <c r="AG93" s="59"/>
      <c r="AH93" s="60">
        <v>1</v>
      </c>
      <c r="AI93" s="61"/>
      <c r="AJ93" s="59">
        <v>1</v>
      </c>
      <c r="AK93" s="60"/>
      <c r="AL93" s="61"/>
      <c r="AM93" s="59">
        <v>1</v>
      </c>
      <c r="AN93" s="60"/>
      <c r="AO93" s="61"/>
      <c r="AP93" s="59"/>
      <c r="AQ93" s="60"/>
      <c r="AR93" s="61"/>
      <c r="AS93" s="59">
        <v>1</v>
      </c>
      <c r="AT93" s="60"/>
      <c r="AU93" s="61"/>
      <c r="AV93" s="59">
        <v>1</v>
      </c>
      <c r="AW93" s="60"/>
      <c r="AX93" s="61"/>
      <c r="AY93" s="59">
        <v>1</v>
      </c>
      <c r="AZ93" s="60"/>
      <c r="BA93" s="61"/>
      <c r="BB93" s="59"/>
      <c r="BC93" s="60">
        <v>1</v>
      </c>
      <c r="BD93" s="61"/>
      <c r="BE93" s="59"/>
      <c r="BF93" s="60"/>
      <c r="BG93" s="61"/>
      <c r="BH93" s="62">
        <v>1</v>
      </c>
      <c r="BI93" s="60"/>
      <c r="BJ93" s="61"/>
    </row>
    <row r="94" spans="1:62" ht="90">
      <c r="A94" s="31">
        <f t="shared" si="1"/>
        <v>90</v>
      </c>
      <c r="B94" s="27" t="s">
        <v>838</v>
      </c>
      <c r="C94" s="29" t="s">
        <v>547</v>
      </c>
      <c r="D94" s="27" t="s">
        <v>839</v>
      </c>
      <c r="E94" s="29" t="s">
        <v>840</v>
      </c>
      <c r="F94" s="30" t="s">
        <v>433</v>
      </c>
      <c r="G94" s="17" t="s">
        <v>406</v>
      </c>
      <c r="H94" s="24" t="s">
        <v>969</v>
      </c>
      <c r="I94" s="56">
        <v>1</v>
      </c>
      <c r="J94" s="57"/>
      <c r="K94" s="58"/>
      <c r="L94" s="59">
        <v>1</v>
      </c>
      <c r="M94" s="60"/>
      <c r="N94" s="61"/>
      <c r="O94" s="59">
        <v>1</v>
      </c>
      <c r="P94" s="60"/>
      <c r="Q94" s="61"/>
      <c r="R94" s="59">
        <v>1</v>
      </c>
      <c r="S94" s="60"/>
      <c r="T94" s="61"/>
      <c r="U94" s="62">
        <v>1</v>
      </c>
      <c r="V94" s="60"/>
      <c r="W94" s="61"/>
      <c r="X94" s="59">
        <v>1</v>
      </c>
      <c r="Y94" s="60"/>
      <c r="Z94" s="61"/>
      <c r="AA94" s="59">
        <v>1</v>
      </c>
      <c r="AB94" s="60"/>
      <c r="AC94" s="61"/>
      <c r="AD94" s="59">
        <v>1</v>
      </c>
      <c r="AE94" s="60"/>
      <c r="AF94" s="61"/>
      <c r="AG94" s="59"/>
      <c r="AH94" s="60">
        <v>1</v>
      </c>
      <c r="AI94" s="61"/>
      <c r="AJ94" s="59">
        <v>1</v>
      </c>
      <c r="AK94" s="60"/>
      <c r="AL94" s="61"/>
      <c r="AM94" s="59">
        <v>1</v>
      </c>
      <c r="AN94" s="60"/>
      <c r="AO94" s="61"/>
      <c r="AP94" s="59"/>
      <c r="AQ94" s="60"/>
      <c r="AR94" s="61"/>
      <c r="AS94" s="59">
        <v>1</v>
      </c>
      <c r="AT94" s="60"/>
      <c r="AU94" s="61"/>
      <c r="AV94" s="59">
        <v>1</v>
      </c>
      <c r="AW94" s="60"/>
      <c r="AX94" s="61"/>
      <c r="AY94" s="59">
        <v>1</v>
      </c>
      <c r="AZ94" s="60"/>
      <c r="BA94" s="61"/>
      <c r="BB94" s="59"/>
      <c r="BC94" s="60">
        <v>1</v>
      </c>
      <c r="BD94" s="61"/>
      <c r="BE94" s="59"/>
      <c r="BF94" s="60"/>
      <c r="BG94" s="61"/>
      <c r="BH94" s="62">
        <v>1</v>
      </c>
      <c r="BI94" s="60"/>
      <c r="BJ94" s="61"/>
    </row>
    <row r="95" spans="1:62" ht="56.25">
      <c r="A95" s="31">
        <f t="shared" si="1"/>
        <v>91</v>
      </c>
      <c r="B95" s="27" t="s">
        <v>841</v>
      </c>
      <c r="C95" s="29" t="s">
        <v>842</v>
      </c>
      <c r="D95" s="27" t="s">
        <v>843</v>
      </c>
      <c r="E95" s="29" t="s">
        <v>844</v>
      </c>
      <c r="F95" s="30" t="s">
        <v>433</v>
      </c>
      <c r="G95" s="17" t="s">
        <v>406</v>
      </c>
      <c r="H95" s="24" t="s">
        <v>970</v>
      </c>
      <c r="I95" s="56">
        <v>1</v>
      </c>
      <c r="J95" s="57"/>
      <c r="K95" s="58"/>
      <c r="L95" s="59">
        <v>1</v>
      </c>
      <c r="M95" s="60"/>
      <c r="N95" s="61"/>
      <c r="O95" s="59">
        <v>1</v>
      </c>
      <c r="P95" s="60"/>
      <c r="Q95" s="61"/>
      <c r="R95" s="59">
        <v>1</v>
      </c>
      <c r="S95" s="60"/>
      <c r="T95" s="61"/>
      <c r="U95" s="62">
        <v>1</v>
      </c>
      <c r="V95" s="60"/>
      <c r="W95" s="61"/>
      <c r="X95" s="59">
        <v>1</v>
      </c>
      <c r="Y95" s="60"/>
      <c r="Z95" s="61"/>
      <c r="AA95" s="59">
        <v>1</v>
      </c>
      <c r="AB95" s="60"/>
      <c r="AC95" s="61"/>
      <c r="AD95" s="59">
        <v>1</v>
      </c>
      <c r="AE95" s="60"/>
      <c r="AF95" s="61"/>
      <c r="AG95" s="59"/>
      <c r="AH95" s="60">
        <v>1</v>
      </c>
      <c r="AI95" s="61"/>
      <c r="AJ95" s="59">
        <v>1</v>
      </c>
      <c r="AK95" s="60"/>
      <c r="AL95" s="61"/>
      <c r="AM95" s="59">
        <v>1</v>
      </c>
      <c r="AN95" s="60"/>
      <c r="AO95" s="61"/>
      <c r="AP95" s="59"/>
      <c r="AQ95" s="60"/>
      <c r="AR95" s="61"/>
      <c r="AS95" s="59">
        <v>1</v>
      </c>
      <c r="AT95" s="60"/>
      <c r="AU95" s="61"/>
      <c r="AV95" s="59">
        <v>1</v>
      </c>
      <c r="AW95" s="60"/>
      <c r="AX95" s="61"/>
      <c r="AY95" s="59">
        <v>1</v>
      </c>
      <c r="AZ95" s="60"/>
      <c r="BA95" s="61"/>
      <c r="BB95" s="59"/>
      <c r="BC95" s="60">
        <v>1</v>
      </c>
      <c r="BD95" s="61"/>
      <c r="BE95" s="59"/>
      <c r="BF95" s="60"/>
      <c r="BG95" s="61"/>
      <c r="BH95" s="62">
        <v>1</v>
      </c>
      <c r="BI95" s="60"/>
      <c r="BJ95" s="61"/>
    </row>
    <row r="96" spans="1:62" ht="22.5">
      <c r="A96" s="31">
        <f t="shared" si="1"/>
        <v>92</v>
      </c>
      <c r="B96" s="27" t="s">
        <v>845</v>
      </c>
      <c r="C96" s="29" t="s">
        <v>547</v>
      </c>
      <c r="D96" s="27" t="s">
        <v>846</v>
      </c>
      <c r="E96" s="29" t="s">
        <v>847</v>
      </c>
      <c r="F96" s="30" t="s">
        <v>433</v>
      </c>
      <c r="G96" s="17" t="s">
        <v>406</v>
      </c>
      <c r="H96" s="24" t="s">
        <v>1002</v>
      </c>
      <c r="I96" s="56">
        <v>1</v>
      </c>
      <c r="J96" s="57"/>
      <c r="K96" s="58"/>
      <c r="L96" s="59">
        <v>1</v>
      </c>
      <c r="M96" s="60"/>
      <c r="N96" s="61"/>
      <c r="O96" s="59">
        <v>1</v>
      </c>
      <c r="P96" s="60"/>
      <c r="Q96" s="61"/>
      <c r="R96" s="59">
        <v>1</v>
      </c>
      <c r="S96" s="60"/>
      <c r="T96" s="61"/>
      <c r="U96" s="62">
        <v>1</v>
      </c>
      <c r="V96" s="60"/>
      <c r="W96" s="61"/>
      <c r="X96" s="59">
        <v>1</v>
      </c>
      <c r="Y96" s="60"/>
      <c r="Z96" s="61"/>
      <c r="AA96" s="59">
        <v>1</v>
      </c>
      <c r="AB96" s="60"/>
      <c r="AC96" s="61"/>
      <c r="AD96" s="59">
        <v>1</v>
      </c>
      <c r="AE96" s="60"/>
      <c r="AF96" s="61"/>
      <c r="AG96" s="59"/>
      <c r="AH96" s="60">
        <v>1</v>
      </c>
      <c r="AI96" s="61"/>
      <c r="AJ96" s="59">
        <v>1</v>
      </c>
      <c r="AK96" s="60"/>
      <c r="AL96" s="61"/>
      <c r="AM96" s="59">
        <v>1</v>
      </c>
      <c r="AN96" s="60"/>
      <c r="AO96" s="61"/>
      <c r="AP96" s="59"/>
      <c r="AQ96" s="60"/>
      <c r="AR96" s="61"/>
      <c r="AS96" s="59">
        <v>1</v>
      </c>
      <c r="AT96" s="60"/>
      <c r="AU96" s="61"/>
      <c r="AV96" s="59">
        <v>1</v>
      </c>
      <c r="AW96" s="60"/>
      <c r="AX96" s="61"/>
      <c r="AY96" s="59">
        <v>1</v>
      </c>
      <c r="AZ96" s="60"/>
      <c r="BA96" s="61"/>
      <c r="BB96" s="59"/>
      <c r="BC96" s="60">
        <v>1</v>
      </c>
      <c r="BD96" s="61"/>
      <c r="BE96" s="59"/>
      <c r="BF96" s="60"/>
      <c r="BG96" s="61"/>
      <c r="BH96" s="62">
        <v>1</v>
      </c>
      <c r="BI96" s="60"/>
      <c r="BJ96" s="61"/>
    </row>
    <row r="97" spans="1:62" ht="33.75">
      <c r="A97" s="31">
        <f t="shared" si="1"/>
        <v>93</v>
      </c>
      <c r="B97" s="27" t="s">
        <v>848</v>
      </c>
      <c r="C97" s="29" t="s">
        <v>849</v>
      </c>
      <c r="D97" s="27" t="s">
        <v>850</v>
      </c>
      <c r="E97" s="29" t="s">
        <v>849</v>
      </c>
      <c r="F97" s="30" t="s">
        <v>433</v>
      </c>
      <c r="G97" s="17" t="s">
        <v>406</v>
      </c>
      <c r="H97" s="24" t="s">
        <v>1003</v>
      </c>
      <c r="I97" s="56">
        <v>1</v>
      </c>
      <c r="J97" s="57"/>
      <c r="K97" s="58"/>
      <c r="L97" s="59">
        <v>1</v>
      </c>
      <c r="M97" s="60"/>
      <c r="N97" s="61"/>
      <c r="O97" s="59">
        <v>1</v>
      </c>
      <c r="P97" s="60"/>
      <c r="Q97" s="61"/>
      <c r="R97" s="59">
        <v>1</v>
      </c>
      <c r="S97" s="60"/>
      <c r="T97" s="61"/>
      <c r="U97" s="62">
        <v>1</v>
      </c>
      <c r="V97" s="60"/>
      <c r="W97" s="61"/>
      <c r="X97" s="59">
        <v>1</v>
      </c>
      <c r="Y97" s="60"/>
      <c r="Z97" s="61"/>
      <c r="AA97" s="59">
        <v>1</v>
      </c>
      <c r="AB97" s="60"/>
      <c r="AC97" s="61"/>
      <c r="AD97" s="59">
        <v>1</v>
      </c>
      <c r="AE97" s="60"/>
      <c r="AF97" s="61"/>
      <c r="AG97" s="59"/>
      <c r="AH97" s="60">
        <v>1</v>
      </c>
      <c r="AI97" s="61"/>
      <c r="AJ97" s="59">
        <v>1</v>
      </c>
      <c r="AK97" s="60"/>
      <c r="AL97" s="61"/>
      <c r="AM97" s="59">
        <v>1</v>
      </c>
      <c r="AN97" s="60"/>
      <c r="AO97" s="61"/>
      <c r="AP97" s="59"/>
      <c r="AQ97" s="60"/>
      <c r="AR97" s="61"/>
      <c r="AS97" s="59">
        <v>1</v>
      </c>
      <c r="AT97" s="60"/>
      <c r="AU97" s="61"/>
      <c r="AV97" s="59">
        <v>1</v>
      </c>
      <c r="AW97" s="60"/>
      <c r="AX97" s="61"/>
      <c r="AY97" s="59">
        <v>1</v>
      </c>
      <c r="AZ97" s="60"/>
      <c r="BA97" s="61"/>
      <c r="BB97" s="59"/>
      <c r="BC97" s="60">
        <v>1</v>
      </c>
      <c r="BD97" s="61"/>
      <c r="BE97" s="59"/>
      <c r="BF97" s="60"/>
      <c r="BG97" s="61"/>
      <c r="BH97" s="62">
        <v>1</v>
      </c>
      <c r="BI97" s="60"/>
      <c r="BJ97" s="61"/>
    </row>
    <row r="98" spans="1:62" ht="22.5">
      <c r="A98" s="31">
        <f t="shared" si="1"/>
        <v>94</v>
      </c>
      <c r="B98" s="27" t="s">
        <v>851</v>
      </c>
      <c r="C98" s="29" t="s">
        <v>849</v>
      </c>
      <c r="D98" s="27" t="s">
        <v>852</v>
      </c>
      <c r="E98" s="29" t="s">
        <v>849</v>
      </c>
      <c r="F98" s="30" t="s">
        <v>433</v>
      </c>
      <c r="G98" s="17" t="s">
        <v>406</v>
      </c>
      <c r="H98" s="24" t="s">
        <v>1004</v>
      </c>
      <c r="I98" s="56">
        <v>1</v>
      </c>
      <c r="J98" s="57"/>
      <c r="K98" s="58"/>
      <c r="L98" s="59">
        <v>1</v>
      </c>
      <c r="M98" s="60"/>
      <c r="N98" s="61"/>
      <c r="O98" s="59">
        <v>1</v>
      </c>
      <c r="P98" s="60"/>
      <c r="Q98" s="61"/>
      <c r="R98" s="59">
        <v>1</v>
      </c>
      <c r="S98" s="60"/>
      <c r="T98" s="61"/>
      <c r="U98" s="62">
        <v>1</v>
      </c>
      <c r="V98" s="60"/>
      <c r="W98" s="61"/>
      <c r="X98" s="59">
        <v>1</v>
      </c>
      <c r="Y98" s="60"/>
      <c r="Z98" s="61"/>
      <c r="AA98" s="59">
        <v>1</v>
      </c>
      <c r="AB98" s="60"/>
      <c r="AC98" s="61"/>
      <c r="AD98" s="59">
        <v>1</v>
      </c>
      <c r="AE98" s="60"/>
      <c r="AF98" s="61"/>
      <c r="AG98" s="59"/>
      <c r="AH98" s="60">
        <v>1</v>
      </c>
      <c r="AI98" s="61"/>
      <c r="AJ98" s="59">
        <v>1</v>
      </c>
      <c r="AK98" s="60"/>
      <c r="AL98" s="61"/>
      <c r="AM98" s="59">
        <v>1</v>
      </c>
      <c r="AN98" s="60"/>
      <c r="AO98" s="61"/>
      <c r="AP98" s="59"/>
      <c r="AQ98" s="60"/>
      <c r="AR98" s="61"/>
      <c r="AS98" s="59">
        <v>1</v>
      </c>
      <c r="AT98" s="60"/>
      <c r="AU98" s="61"/>
      <c r="AV98" s="59">
        <v>1</v>
      </c>
      <c r="AW98" s="60"/>
      <c r="AX98" s="61"/>
      <c r="AY98" s="59">
        <v>1</v>
      </c>
      <c r="AZ98" s="60"/>
      <c r="BA98" s="61"/>
      <c r="BB98" s="59"/>
      <c r="BC98" s="60">
        <v>1</v>
      </c>
      <c r="BD98" s="61"/>
      <c r="BE98" s="59"/>
      <c r="BF98" s="60"/>
      <c r="BG98" s="61"/>
      <c r="BH98" s="62">
        <v>1</v>
      </c>
      <c r="BI98" s="60"/>
      <c r="BJ98" s="61"/>
    </row>
    <row r="99" spans="1:62" ht="56.25">
      <c r="A99" s="31">
        <f t="shared" si="1"/>
        <v>95</v>
      </c>
      <c r="B99" s="27" t="s">
        <v>853</v>
      </c>
      <c r="C99" s="29" t="s">
        <v>854</v>
      </c>
      <c r="D99" s="27" t="s">
        <v>855</v>
      </c>
      <c r="E99" s="29" t="s">
        <v>854</v>
      </c>
      <c r="F99" s="30" t="s">
        <v>433</v>
      </c>
      <c r="G99" s="17" t="s">
        <v>406</v>
      </c>
      <c r="H99" s="24" t="s">
        <v>1005</v>
      </c>
      <c r="I99" s="56">
        <v>1</v>
      </c>
      <c r="J99" s="57"/>
      <c r="K99" s="58"/>
      <c r="L99" s="59">
        <v>1</v>
      </c>
      <c r="M99" s="60"/>
      <c r="N99" s="61"/>
      <c r="O99" s="59">
        <v>1</v>
      </c>
      <c r="P99" s="60"/>
      <c r="Q99" s="61"/>
      <c r="R99" s="59">
        <v>1</v>
      </c>
      <c r="S99" s="60"/>
      <c r="T99" s="61"/>
      <c r="U99" s="62">
        <v>1</v>
      </c>
      <c r="V99" s="60"/>
      <c r="W99" s="61"/>
      <c r="X99" s="59"/>
      <c r="Y99" s="60">
        <v>1</v>
      </c>
      <c r="Z99" s="61"/>
      <c r="AA99" s="59"/>
      <c r="AB99" s="60">
        <v>1</v>
      </c>
      <c r="AC99" s="61"/>
      <c r="AD99" s="59">
        <v>1</v>
      </c>
      <c r="AE99" s="60"/>
      <c r="AF99" s="61"/>
      <c r="AG99" s="59"/>
      <c r="AH99" s="60"/>
      <c r="AI99" s="61">
        <v>1</v>
      </c>
      <c r="AJ99" s="59">
        <v>1</v>
      </c>
      <c r="AK99" s="60"/>
      <c r="AL99" s="61"/>
      <c r="AM99" s="59"/>
      <c r="AN99" s="60">
        <v>1</v>
      </c>
      <c r="AO99" s="61"/>
      <c r="AP99" s="59"/>
      <c r="AQ99" s="60"/>
      <c r="AR99" s="61"/>
      <c r="AS99" s="59">
        <v>1</v>
      </c>
      <c r="AT99" s="60"/>
      <c r="AU99" s="61"/>
      <c r="AV99" s="59">
        <v>1</v>
      </c>
      <c r="AW99" s="60"/>
      <c r="AX99" s="61"/>
      <c r="AY99" s="59">
        <v>1</v>
      </c>
      <c r="AZ99" s="60"/>
      <c r="BA99" s="61"/>
      <c r="BB99" s="59"/>
      <c r="BC99" s="60">
        <v>1</v>
      </c>
      <c r="BD99" s="61"/>
      <c r="BE99" s="59"/>
      <c r="BF99" s="60"/>
      <c r="BG99" s="61"/>
      <c r="BH99" s="62">
        <v>1</v>
      </c>
      <c r="BI99" s="60"/>
      <c r="BJ99" s="61"/>
    </row>
    <row r="100" spans="1:62" ht="22.5">
      <c r="A100" s="31">
        <f t="shared" si="1"/>
        <v>96</v>
      </c>
      <c r="B100" s="27" t="s">
        <v>856</v>
      </c>
      <c r="C100" s="29" t="s">
        <v>857</v>
      </c>
      <c r="D100" s="27" t="s">
        <v>858</v>
      </c>
      <c r="E100" s="29" t="s">
        <v>859</v>
      </c>
      <c r="F100" s="30" t="s">
        <v>433</v>
      </c>
      <c r="G100" s="17" t="s">
        <v>406</v>
      </c>
      <c r="H100" s="24" t="s">
        <v>45</v>
      </c>
      <c r="I100" s="56">
        <v>1</v>
      </c>
      <c r="J100" s="57"/>
      <c r="K100" s="58"/>
      <c r="L100" s="59">
        <v>1</v>
      </c>
      <c r="M100" s="60"/>
      <c r="N100" s="61"/>
      <c r="O100" s="59">
        <v>1</v>
      </c>
      <c r="P100" s="60"/>
      <c r="Q100" s="61"/>
      <c r="R100" s="59">
        <v>1</v>
      </c>
      <c r="S100" s="60"/>
      <c r="T100" s="61"/>
      <c r="U100" s="62">
        <v>1</v>
      </c>
      <c r="V100" s="60"/>
      <c r="W100" s="61"/>
      <c r="X100" s="59">
        <v>1</v>
      </c>
      <c r="Y100" s="60"/>
      <c r="Z100" s="61"/>
      <c r="AA100" s="59">
        <v>1</v>
      </c>
      <c r="AB100" s="60"/>
      <c r="AC100" s="61"/>
      <c r="AD100" s="59">
        <v>1</v>
      </c>
      <c r="AE100" s="60"/>
      <c r="AF100" s="61"/>
      <c r="AG100" s="59"/>
      <c r="AH100" s="60">
        <v>1</v>
      </c>
      <c r="AI100" s="61"/>
      <c r="AJ100" s="59">
        <v>1</v>
      </c>
      <c r="AK100" s="60"/>
      <c r="AL100" s="61"/>
      <c r="AM100" s="59">
        <v>1</v>
      </c>
      <c r="AN100" s="60"/>
      <c r="AO100" s="61"/>
      <c r="AP100" s="59"/>
      <c r="AQ100" s="60"/>
      <c r="AR100" s="61"/>
      <c r="AS100" s="59">
        <v>1</v>
      </c>
      <c r="AT100" s="60"/>
      <c r="AU100" s="61"/>
      <c r="AV100" s="59">
        <v>1</v>
      </c>
      <c r="AW100" s="60"/>
      <c r="AX100" s="61"/>
      <c r="AY100" s="59">
        <v>1</v>
      </c>
      <c r="AZ100" s="60"/>
      <c r="BA100" s="61"/>
      <c r="BB100" s="59">
        <v>1</v>
      </c>
      <c r="BC100" s="60"/>
      <c r="BD100" s="61"/>
      <c r="BE100" s="59"/>
      <c r="BF100" s="60"/>
      <c r="BG100" s="61"/>
      <c r="BH100" s="62">
        <v>1</v>
      </c>
      <c r="BI100" s="60"/>
      <c r="BJ100" s="61"/>
    </row>
    <row r="101" spans="1:62" ht="22.5">
      <c r="A101" s="31">
        <f t="shared" si="1"/>
        <v>97</v>
      </c>
      <c r="B101" s="27" t="s">
        <v>860</v>
      </c>
      <c r="C101" s="29" t="s">
        <v>293</v>
      </c>
      <c r="D101" s="27" t="s">
        <v>294</v>
      </c>
      <c r="E101" s="29" t="s">
        <v>859</v>
      </c>
      <c r="F101" s="30" t="s">
        <v>433</v>
      </c>
      <c r="G101" s="17" t="s">
        <v>406</v>
      </c>
      <c r="H101" s="24" t="s">
        <v>46</v>
      </c>
      <c r="I101" s="56">
        <v>1</v>
      </c>
      <c r="J101" s="57"/>
      <c r="K101" s="58"/>
      <c r="L101" s="59">
        <v>1</v>
      </c>
      <c r="M101" s="60"/>
      <c r="N101" s="61"/>
      <c r="O101" s="59">
        <v>1</v>
      </c>
      <c r="P101" s="60"/>
      <c r="Q101" s="61"/>
      <c r="R101" s="59">
        <v>1</v>
      </c>
      <c r="S101" s="60"/>
      <c r="T101" s="61"/>
      <c r="U101" s="62">
        <v>1</v>
      </c>
      <c r="V101" s="60"/>
      <c r="W101" s="61"/>
      <c r="X101" s="59">
        <v>1</v>
      </c>
      <c r="Y101" s="60"/>
      <c r="Z101" s="61"/>
      <c r="AA101" s="59">
        <v>1</v>
      </c>
      <c r="AB101" s="60"/>
      <c r="AC101" s="61"/>
      <c r="AD101" s="59">
        <v>1</v>
      </c>
      <c r="AE101" s="60"/>
      <c r="AF101" s="61"/>
      <c r="AG101" s="59"/>
      <c r="AH101" s="60">
        <v>1</v>
      </c>
      <c r="AI101" s="61"/>
      <c r="AJ101" s="59">
        <v>1</v>
      </c>
      <c r="AK101" s="60"/>
      <c r="AL101" s="61"/>
      <c r="AM101" s="59">
        <v>1</v>
      </c>
      <c r="AN101" s="60"/>
      <c r="AO101" s="61"/>
      <c r="AP101" s="59"/>
      <c r="AQ101" s="60"/>
      <c r="AR101" s="61"/>
      <c r="AS101" s="59">
        <v>1</v>
      </c>
      <c r="AT101" s="60"/>
      <c r="AU101" s="61"/>
      <c r="AV101" s="59">
        <v>1</v>
      </c>
      <c r="AW101" s="60"/>
      <c r="AX101" s="61"/>
      <c r="AY101" s="59">
        <v>1</v>
      </c>
      <c r="AZ101" s="60"/>
      <c r="BA101" s="61"/>
      <c r="BB101" s="59"/>
      <c r="BC101" s="60">
        <v>1</v>
      </c>
      <c r="BD101" s="61"/>
      <c r="BE101" s="59"/>
      <c r="BF101" s="60"/>
      <c r="BG101" s="61"/>
      <c r="BH101" s="62">
        <v>1</v>
      </c>
      <c r="BI101" s="60"/>
      <c r="BJ101" s="61"/>
    </row>
    <row r="102" spans="1:62" ht="56.25">
      <c r="A102" s="31">
        <f t="shared" si="1"/>
        <v>98</v>
      </c>
      <c r="B102" s="27" t="s">
        <v>299</v>
      </c>
      <c r="C102" s="29" t="s">
        <v>300</v>
      </c>
      <c r="D102" s="27" t="s">
        <v>301</v>
      </c>
      <c r="E102" s="29" t="s">
        <v>293</v>
      </c>
      <c r="F102" s="30" t="s">
        <v>433</v>
      </c>
      <c r="G102" s="17" t="s">
        <v>406</v>
      </c>
      <c r="H102" s="24" t="s">
        <v>48</v>
      </c>
      <c r="I102" s="56">
        <v>1</v>
      </c>
      <c r="J102" s="57"/>
      <c r="K102" s="58"/>
      <c r="L102" s="59">
        <v>1</v>
      </c>
      <c r="M102" s="60"/>
      <c r="N102" s="61"/>
      <c r="O102" s="59">
        <v>1</v>
      </c>
      <c r="P102" s="60"/>
      <c r="Q102" s="61"/>
      <c r="R102" s="59">
        <v>1</v>
      </c>
      <c r="S102" s="60"/>
      <c r="T102" s="61"/>
      <c r="U102" s="62">
        <v>1</v>
      </c>
      <c r="V102" s="60"/>
      <c r="W102" s="61"/>
      <c r="X102" s="59">
        <v>1</v>
      </c>
      <c r="Y102" s="60"/>
      <c r="Z102" s="61"/>
      <c r="AA102" s="59">
        <v>1</v>
      </c>
      <c r="AB102" s="60"/>
      <c r="AC102" s="61"/>
      <c r="AD102" s="59">
        <v>1</v>
      </c>
      <c r="AE102" s="60"/>
      <c r="AF102" s="61"/>
      <c r="AG102" s="59"/>
      <c r="AH102" s="60">
        <v>1</v>
      </c>
      <c r="AI102" s="61"/>
      <c r="AJ102" s="59">
        <v>1</v>
      </c>
      <c r="AK102" s="60"/>
      <c r="AL102" s="61"/>
      <c r="AM102" s="59">
        <v>1</v>
      </c>
      <c r="AN102" s="60"/>
      <c r="AO102" s="61"/>
      <c r="AP102" s="59"/>
      <c r="AQ102" s="60"/>
      <c r="AR102" s="61"/>
      <c r="AS102" s="59">
        <v>1</v>
      </c>
      <c r="AT102" s="60"/>
      <c r="AU102" s="61"/>
      <c r="AV102" s="59">
        <v>1</v>
      </c>
      <c r="AW102" s="60"/>
      <c r="AX102" s="61"/>
      <c r="AY102" s="59">
        <v>1</v>
      </c>
      <c r="AZ102" s="60"/>
      <c r="BA102" s="61"/>
      <c r="BB102" s="59">
        <v>1</v>
      </c>
      <c r="BC102" s="60"/>
      <c r="BD102" s="61"/>
      <c r="BE102" s="59"/>
      <c r="BF102" s="60"/>
      <c r="BG102" s="61"/>
      <c r="BH102" s="62">
        <v>1</v>
      </c>
      <c r="BI102" s="60"/>
      <c r="BJ102" s="61"/>
    </row>
    <row r="103" spans="1:62" ht="78.75">
      <c r="A103" s="31">
        <f t="shared" si="1"/>
        <v>99</v>
      </c>
      <c r="B103" s="27" t="s">
        <v>302</v>
      </c>
      <c r="C103" s="29" t="s">
        <v>300</v>
      </c>
      <c r="D103" s="27" t="s">
        <v>303</v>
      </c>
      <c r="E103" s="29" t="s">
        <v>304</v>
      </c>
      <c r="F103" s="30" t="s">
        <v>433</v>
      </c>
      <c r="G103" s="17" t="s">
        <v>406</v>
      </c>
      <c r="H103" s="24" t="s">
        <v>591</v>
      </c>
      <c r="I103" s="56">
        <v>1</v>
      </c>
      <c r="J103" s="57"/>
      <c r="K103" s="58"/>
      <c r="L103" s="59">
        <v>1</v>
      </c>
      <c r="M103" s="60"/>
      <c r="N103" s="61"/>
      <c r="O103" s="59">
        <v>1</v>
      </c>
      <c r="P103" s="60"/>
      <c r="Q103" s="61"/>
      <c r="R103" s="59">
        <v>1</v>
      </c>
      <c r="S103" s="60"/>
      <c r="T103" s="61"/>
      <c r="U103" s="62">
        <v>1</v>
      </c>
      <c r="V103" s="60"/>
      <c r="W103" s="61"/>
      <c r="X103" s="59">
        <v>1</v>
      </c>
      <c r="Y103" s="60"/>
      <c r="Z103" s="61"/>
      <c r="AA103" s="59">
        <v>1</v>
      </c>
      <c r="AB103" s="60"/>
      <c r="AC103" s="61"/>
      <c r="AD103" s="59">
        <v>1</v>
      </c>
      <c r="AE103" s="60"/>
      <c r="AF103" s="61"/>
      <c r="AG103" s="59"/>
      <c r="AH103" s="60">
        <v>1</v>
      </c>
      <c r="AI103" s="61"/>
      <c r="AJ103" s="59">
        <v>1</v>
      </c>
      <c r="AK103" s="60"/>
      <c r="AL103" s="61"/>
      <c r="AM103" s="59">
        <v>1</v>
      </c>
      <c r="AN103" s="60"/>
      <c r="AO103" s="61"/>
      <c r="AP103" s="59"/>
      <c r="AQ103" s="60"/>
      <c r="AR103" s="61"/>
      <c r="AS103" s="59">
        <v>1</v>
      </c>
      <c r="AT103" s="60"/>
      <c r="AU103" s="61"/>
      <c r="AV103" s="59">
        <v>1</v>
      </c>
      <c r="AW103" s="60"/>
      <c r="AX103" s="61"/>
      <c r="AY103" s="59">
        <v>1</v>
      </c>
      <c r="AZ103" s="60"/>
      <c r="BA103" s="61"/>
      <c r="BB103" s="59"/>
      <c r="BC103" s="60">
        <v>1</v>
      </c>
      <c r="BD103" s="61"/>
      <c r="BE103" s="59"/>
      <c r="BF103" s="60"/>
      <c r="BG103" s="61"/>
      <c r="BH103" s="62">
        <v>1</v>
      </c>
      <c r="BI103" s="60"/>
      <c r="BJ103" s="61"/>
    </row>
    <row r="104" spans="1:62" ht="22.5">
      <c r="A104" s="31">
        <f t="shared" si="1"/>
        <v>100</v>
      </c>
      <c r="B104" s="27" t="s">
        <v>411</v>
      </c>
      <c r="C104" s="29" t="s">
        <v>300</v>
      </c>
      <c r="D104" s="27" t="s">
        <v>412</v>
      </c>
      <c r="E104" s="29" t="s">
        <v>413</v>
      </c>
      <c r="F104" s="30" t="s">
        <v>433</v>
      </c>
      <c r="G104" s="17" t="s">
        <v>406</v>
      </c>
      <c r="H104" s="24" t="s">
        <v>592</v>
      </c>
      <c r="I104" s="56">
        <v>1</v>
      </c>
      <c r="J104" s="57"/>
      <c r="K104" s="58"/>
      <c r="L104" s="59">
        <v>1</v>
      </c>
      <c r="M104" s="60"/>
      <c r="N104" s="61"/>
      <c r="O104" s="59">
        <v>1</v>
      </c>
      <c r="P104" s="60"/>
      <c r="Q104" s="61"/>
      <c r="R104" s="59">
        <v>1</v>
      </c>
      <c r="S104" s="60"/>
      <c r="T104" s="61"/>
      <c r="U104" s="62">
        <v>1</v>
      </c>
      <c r="V104" s="60"/>
      <c r="W104" s="61"/>
      <c r="X104" s="59">
        <v>1</v>
      </c>
      <c r="Y104" s="60"/>
      <c r="Z104" s="61"/>
      <c r="AA104" s="59">
        <v>1</v>
      </c>
      <c r="AB104" s="60"/>
      <c r="AC104" s="61"/>
      <c r="AD104" s="59">
        <v>1</v>
      </c>
      <c r="AE104" s="60"/>
      <c r="AF104" s="61"/>
      <c r="AG104" s="59"/>
      <c r="AH104" s="60">
        <v>1</v>
      </c>
      <c r="AI104" s="61"/>
      <c r="AJ104" s="59">
        <v>1</v>
      </c>
      <c r="AK104" s="60"/>
      <c r="AL104" s="61"/>
      <c r="AM104" s="59">
        <v>1</v>
      </c>
      <c r="AN104" s="60"/>
      <c r="AO104" s="61"/>
      <c r="AP104" s="59"/>
      <c r="AQ104" s="60"/>
      <c r="AR104" s="61"/>
      <c r="AS104" s="59">
        <v>1</v>
      </c>
      <c r="AT104" s="60"/>
      <c r="AU104" s="61"/>
      <c r="AV104" s="59">
        <v>1</v>
      </c>
      <c r="AW104" s="60"/>
      <c r="AX104" s="61"/>
      <c r="AY104" s="59">
        <v>1</v>
      </c>
      <c r="AZ104" s="60"/>
      <c r="BA104" s="61"/>
      <c r="BB104" s="59">
        <v>1</v>
      </c>
      <c r="BC104" s="60"/>
      <c r="BD104" s="61"/>
      <c r="BE104" s="59"/>
      <c r="BF104" s="60"/>
      <c r="BG104" s="61"/>
      <c r="BH104" s="62">
        <v>1</v>
      </c>
      <c r="BI104" s="60"/>
      <c r="BJ104" s="61"/>
    </row>
    <row r="105" spans="1:62" ht="45">
      <c r="A105" s="31">
        <f t="shared" si="1"/>
        <v>101</v>
      </c>
      <c r="B105" s="27" t="s">
        <v>414</v>
      </c>
      <c r="C105" s="29" t="s">
        <v>300</v>
      </c>
      <c r="D105" s="27" t="s">
        <v>415</v>
      </c>
      <c r="E105" s="29" t="s">
        <v>416</v>
      </c>
      <c r="F105" s="30" t="s">
        <v>433</v>
      </c>
      <c r="G105" s="17" t="s">
        <v>406</v>
      </c>
      <c r="H105" s="24" t="s">
        <v>595</v>
      </c>
      <c r="I105" s="56">
        <v>1</v>
      </c>
      <c r="J105" s="57"/>
      <c r="K105" s="58"/>
      <c r="L105" s="59">
        <v>1</v>
      </c>
      <c r="M105" s="60"/>
      <c r="N105" s="61"/>
      <c r="O105" s="59">
        <v>1</v>
      </c>
      <c r="P105" s="60"/>
      <c r="Q105" s="61"/>
      <c r="R105" s="59">
        <v>1</v>
      </c>
      <c r="S105" s="60"/>
      <c r="T105" s="61"/>
      <c r="U105" s="62">
        <v>1</v>
      </c>
      <c r="V105" s="60"/>
      <c r="W105" s="61"/>
      <c r="X105" s="59">
        <v>1</v>
      </c>
      <c r="Y105" s="60"/>
      <c r="Z105" s="61"/>
      <c r="AA105" s="59">
        <v>1</v>
      </c>
      <c r="AB105" s="60"/>
      <c r="AC105" s="61"/>
      <c r="AD105" s="59">
        <v>1</v>
      </c>
      <c r="AE105" s="60"/>
      <c r="AF105" s="61"/>
      <c r="AG105" s="59"/>
      <c r="AH105" s="60">
        <v>1</v>
      </c>
      <c r="AI105" s="61"/>
      <c r="AJ105" s="59">
        <v>1</v>
      </c>
      <c r="AK105" s="60"/>
      <c r="AL105" s="61"/>
      <c r="AM105" s="59">
        <v>1</v>
      </c>
      <c r="AN105" s="60"/>
      <c r="AO105" s="61"/>
      <c r="AP105" s="59"/>
      <c r="AQ105" s="60"/>
      <c r="AR105" s="61"/>
      <c r="AS105" s="59">
        <v>1</v>
      </c>
      <c r="AT105" s="60"/>
      <c r="AU105" s="61"/>
      <c r="AV105" s="59">
        <v>1</v>
      </c>
      <c r="AW105" s="60"/>
      <c r="AX105" s="61"/>
      <c r="AY105" s="59">
        <v>1</v>
      </c>
      <c r="AZ105" s="60"/>
      <c r="BA105" s="61"/>
      <c r="BB105" s="59">
        <v>1</v>
      </c>
      <c r="BC105" s="60"/>
      <c r="BD105" s="61"/>
      <c r="BE105" s="59"/>
      <c r="BF105" s="60"/>
      <c r="BG105" s="61"/>
      <c r="BH105" s="62">
        <v>1</v>
      </c>
      <c r="BI105" s="60"/>
      <c r="BJ105" s="61"/>
    </row>
    <row r="106" spans="1:62" ht="45">
      <c r="A106" s="31">
        <f t="shared" si="1"/>
        <v>102</v>
      </c>
      <c r="B106" s="27" t="s">
        <v>417</v>
      </c>
      <c r="C106" s="29" t="s">
        <v>418</v>
      </c>
      <c r="D106" s="27" t="s">
        <v>419</v>
      </c>
      <c r="E106" s="29" t="s">
        <v>416</v>
      </c>
      <c r="F106" s="30" t="s">
        <v>433</v>
      </c>
      <c r="G106" s="17" t="s">
        <v>406</v>
      </c>
      <c r="H106" s="24" t="s">
        <v>596</v>
      </c>
      <c r="I106" s="56">
        <v>1</v>
      </c>
      <c r="J106" s="57"/>
      <c r="K106" s="58"/>
      <c r="L106" s="59">
        <v>1</v>
      </c>
      <c r="M106" s="60"/>
      <c r="N106" s="61"/>
      <c r="O106" s="59">
        <v>1</v>
      </c>
      <c r="P106" s="60"/>
      <c r="Q106" s="61"/>
      <c r="R106" s="59">
        <v>1</v>
      </c>
      <c r="S106" s="60"/>
      <c r="T106" s="61"/>
      <c r="U106" s="62">
        <v>1</v>
      </c>
      <c r="V106" s="60"/>
      <c r="W106" s="61"/>
      <c r="X106" s="59">
        <v>1</v>
      </c>
      <c r="Y106" s="60"/>
      <c r="Z106" s="61"/>
      <c r="AA106" s="59">
        <v>1</v>
      </c>
      <c r="AB106" s="60"/>
      <c r="AC106" s="61"/>
      <c r="AD106" s="59">
        <v>1</v>
      </c>
      <c r="AE106" s="60"/>
      <c r="AF106" s="61"/>
      <c r="AG106" s="59"/>
      <c r="AH106" s="60">
        <v>1</v>
      </c>
      <c r="AI106" s="61"/>
      <c r="AJ106" s="59">
        <v>1</v>
      </c>
      <c r="AK106" s="60"/>
      <c r="AL106" s="61"/>
      <c r="AM106" s="59">
        <v>1</v>
      </c>
      <c r="AN106" s="60"/>
      <c r="AO106" s="61"/>
      <c r="AP106" s="59"/>
      <c r="AQ106" s="60"/>
      <c r="AR106" s="61"/>
      <c r="AS106" s="59">
        <v>1</v>
      </c>
      <c r="AT106" s="60"/>
      <c r="AU106" s="61"/>
      <c r="AV106" s="59">
        <v>1</v>
      </c>
      <c r="AW106" s="60"/>
      <c r="AX106" s="61"/>
      <c r="AY106" s="59">
        <v>1</v>
      </c>
      <c r="AZ106" s="60"/>
      <c r="BA106" s="61"/>
      <c r="BB106" s="59"/>
      <c r="BC106" s="60">
        <v>1</v>
      </c>
      <c r="BD106" s="61"/>
      <c r="BE106" s="59"/>
      <c r="BF106" s="60"/>
      <c r="BG106" s="61"/>
      <c r="BH106" s="62">
        <v>1</v>
      </c>
      <c r="BI106" s="60"/>
      <c r="BJ106" s="61"/>
    </row>
    <row r="107" spans="1:62" ht="67.5">
      <c r="A107" s="31">
        <f t="shared" si="1"/>
        <v>103</v>
      </c>
      <c r="B107" s="27" t="s">
        <v>50</v>
      </c>
      <c r="C107" s="29" t="s">
        <v>300</v>
      </c>
      <c r="D107" s="27" t="s">
        <v>51</v>
      </c>
      <c r="E107" s="29" t="s">
        <v>416</v>
      </c>
      <c r="F107" s="30" t="s">
        <v>433</v>
      </c>
      <c r="G107" s="17" t="s">
        <v>406</v>
      </c>
      <c r="H107" s="24" t="s">
        <v>597</v>
      </c>
      <c r="I107" s="56">
        <v>1</v>
      </c>
      <c r="J107" s="57"/>
      <c r="K107" s="58"/>
      <c r="L107" s="59">
        <v>1</v>
      </c>
      <c r="M107" s="60"/>
      <c r="N107" s="61"/>
      <c r="O107" s="59">
        <v>1</v>
      </c>
      <c r="P107" s="60"/>
      <c r="Q107" s="61"/>
      <c r="R107" s="59">
        <v>1</v>
      </c>
      <c r="S107" s="60"/>
      <c r="T107" s="61"/>
      <c r="U107" s="62">
        <v>1</v>
      </c>
      <c r="V107" s="60"/>
      <c r="W107" s="61"/>
      <c r="X107" s="59">
        <v>1</v>
      </c>
      <c r="Y107" s="60"/>
      <c r="Z107" s="61"/>
      <c r="AA107" s="59">
        <v>1</v>
      </c>
      <c r="AB107" s="60"/>
      <c r="AC107" s="61"/>
      <c r="AD107" s="59">
        <v>1</v>
      </c>
      <c r="AE107" s="60"/>
      <c r="AF107" s="61"/>
      <c r="AG107" s="59"/>
      <c r="AH107" s="60">
        <v>1</v>
      </c>
      <c r="AI107" s="61"/>
      <c r="AJ107" s="59">
        <v>1</v>
      </c>
      <c r="AK107" s="60"/>
      <c r="AL107" s="61"/>
      <c r="AM107" s="59">
        <v>1</v>
      </c>
      <c r="AN107" s="60"/>
      <c r="AO107" s="61"/>
      <c r="AP107" s="59"/>
      <c r="AQ107" s="60"/>
      <c r="AR107" s="61"/>
      <c r="AS107" s="59">
        <v>1</v>
      </c>
      <c r="AT107" s="60"/>
      <c r="AU107" s="61"/>
      <c r="AV107" s="59">
        <v>1</v>
      </c>
      <c r="AW107" s="60"/>
      <c r="AX107" s="61"/>
      <c r="AY107" s="59">
        <v>1</v>
      </c>
      <c r="AZ107" s="60"/>
      <c r="BA107" s="61"/>
      <c r="BB107" s="59"/>
      <c r="BC107" s="60">
        <v>1</v>
      </c>
      <c r="BD107" s="61"/>
      <c r="BE107" s="59"/>
      <c r="BF107" s="60"/>
      <c r="BG107" s="61"/>
      <c r="BH107" s="62">
        <v>1</v>
      </c>
      <c r="BI107" s="60"/>
      <c r="BJ107" s="61"/>
    </row>
    <row r="108" spans="1:62" ht="22.5">
      <c r="A108" s="31">
        <f t="shared" si="1"/>
        <v>104</v>
      </c>
      <c r="B108" s="27" t="s">
        <v>52</v>
      </c>
      <c r="C108" s="29" t="s">
        <v>53</v>
      </c>
      <c r="D108" s="27" t="s">
        <v>54</v>
      </c>
      <c r="E108" s="29" t="s">
        <v>55</v>
      </c>
      <c r="F108" s="30" t="s">
        <v>433</v>
      </c>
      <c r="G108" s="17" t="s">
        <v>406</v>
      </c>
      <c r="H108" s="24" t="s">
        <v>598</v>
      </c>
      <c r="I108" s="56">
        <v>1</v>
      </c>
      <c r="J108" s="57"/>
      <c r="K108" s="58"/>
      <c r="L108" s="59">
        <v>1</v>
      </c>
      <c r="M108" s="60"/>
      <c r="N108" s="61"/>
      <c r="O108" s="59">
        <v>1</v>
      </c>
      <c r="P108" s="60"/>
      <c r="Q108" s="61"/>
      <c r="R108" s="59">
        <v>1</v>
      </c>
      <c r="S108" s="60"/>
      <c r="T108" s="61"/>
      <c r="U108" s="62">
        <v>1</v>
      </c>
      <c r="V108" s="60"/>
      <c r="W108" s="61"/>
      <c r="X108" s="59">
        <v>1</v>
      </c>
      <c r="Y108" s="60"/>
      <c r="Z108" s="61"/>
      <c r="AA108" s="59">
        <v>1</v>
      </c>
      <c r="AB108" s="60"/>
      <c r="AC108" s="61"/>
      <c r="AD108" s="59">
        <v>1</v>
      </c>
      <c r="AE108" s="60"/>
      <c r="AF108" s="61"/>
      <c r="AG108" s="59"/>
      <c r="AH108" s="60">
        <v>1</v>
      </c>
      <c r="AI108" s="61"/>
      <c r="AJ108" s="59">
        <v>1</v>
      </c>
      <c r="AK108" s="60"/>
      <c r="AL108" s="61"/>
      <c r="AM108" s="59">
        <v>1</v>
      </c>
      <c r="AN108" s="60"/>
      <c r="AO108" s="61"/>
      <c r="AP108" s="59"/>
      <c r="AQ108" s="60"/>
      <c r="AR108" s="61"/>
      <c r="AS108" s="59">
        <v>1</v>
      </c>
      <c r="AT108" s="60"/>
      <c r="AU108" s="61"/>
      <c r="AV108" s="59">
        <v>1</v>
      </c>
      <c r="AW108" s="60"/>
      <c r="AX108" s="61"/>
      <c r="AY108" s="59">
        <v>1</v>
      </c>
      <c r="AZ108" s="60"/>
      <c r="BA108" s="61"/>
      <c r="BB108" s="59"/>
      <c r="BC108" s="60">
        <v>1</v>
      </c>
      <c r="BD108" s="61"/>
      <c r="BE108" s="59"/>
      <c r="BF108" s="60"/>
      <c r="BG108" s="61"/>
      <c r="BH108" s="62">
        <v>1</v>
      </c>
      <c r="BI108" s="60"/>
      <c r="BJ108" s="61"/>
    </row>
    <row r="109" spans="1:62" ht="22.5">
      <c r="A109" s="31">
        <f t="shared" si="1"/>
        <v>105</v>
      </c>
      <c r="B109" s="27" t="s">
        <v>56</v>
      </c>
      <c r="C109" s="29" t="s">
        <v>57</v>
      </c>
      <c r="D109" s="27" t="s">
        <v>58</v>
      </c>
      <c r="E109" s="29" t="s">
        <v>53</v>
      </c>
      <c r="F109" s="30" t="s">
        <v>433</v>
      </c>
      <c r="G109" s="17" t="s">
        <v>406</v>
      </c>
      <c r="H109" s="24" t="s">
        <v>599</v>
      </c>
      <c r="I109" s="56">
        <v>1</v>
      </c>
      <c r="J109" s="57"/>
      <c r="K109" s="58"/>
      <c r="L109" s="59">
        <v>1</v>
      </c>
      <c r="M109" s="60"/>
      <c r="N109" s="61"/>
      <c r="O109" s="59">
        <v>1</v>
      </c>
      <c r="P109" s="60"/>
      <c r="Q109" s="61"/>
      <c r="R109" s="59">
        <v>1</v>
      </c>
      <c r="S109" s="60"/>
      <c r="T109" s="61"/>
      <c r="U109" s="62">
        <v>1</v>
      </c>
      <c r="V109" s="60"/>
      <c r="W109" s="61"/>
      <c r="X109" s="59">
        <v>1</v>
      </c>
      <c r="Y109" s="60"/>
      <c r="Z109" s="61"/>
      <c r="AA109" s="59">
        <v>1</v>
      </c>
      <c r="AB109" s="60"/>
      <c r="AC109" s="61"/>
      <c r="AD109" s="59">
        <v>1</v>
      </c>
      <c r="AE109" s="60"/>
      <c r="AF109" s="61"/>
      <c r="AG109" s="59"/>
      <c r="AH109" s="60">
        <v>1</v>
      </c>
      <c r="AI109" s="61"/>
      <c r="AJ109" s="59">
        <v>1</v>
      </c>
      <c r="AK109" s="60"/>
      <c r="AL109" s="61"/>
      <c r="AM109" s="59">
        <v>1</v>
      </c>
      <c r="AN109" s="60"/>
      <c r="AO109" s="61"/>
      <c r="AP109" s="59"/>
      <c r="AQ109" s="60"/>
      <c r="AR109" s="61"/>
      <c r="AS109" s="59">
        <v>1</v>
      </c>
      <c r="AT109" s="60"/>
      <c r="AU109" s="61"/>
      <c r="AV109" s="59">
        <v>1</v>
      </c>
      <c r="AW109" s="60"/>
      <c r="AX109" s="61"/>
      <c r="AY109" s="59">
        <v>1</v>
      </c>
      <c r="AZ109" s="60"/>
      <c r="BA109" s="61"/>
      <c r="BB109" s="59"/>
      <c r="BC109" s="60">
        <v>1</v>
      </c>
      <c r="BD109" s="61"/>
      <c r="BE109" s="59"/>
      <c r="BF109" s="60"/>
      <c r="BG109" s="61"/>
      <c r="BH109" s="62">
        <v>1</v>
      </c>
      <c r="BI109" s="60"/>
      <c r="BJ109" s="61"/>
    </row>
    <row r="110" spans="1:62" ht="22.5">
      <c r="A110" s="31">
        <f t="shared" si="1"/>
        <v>106</v>
      </c>
      <c r="B110" s="27" t="s">
        <v>59</v>
      </c>
      <c r="C110" s="29" t="s">
        <v>57</v>
      </c>
      <c r="D110" s="27" t="s">
        <v>60</v>
      </c>
      <c r="E110" s="29" t="s">
        <v>61</v>
      </c>
      <c r="F110" s="30" t="s">
        <v>433</v>
      </c>
      <c r="G110" s="17" t="s">
        <v>406</v>
      </c>
      <c r="H110" s="24" t="s">
        <v>600</v>
      </c>
      <c r="I110" s="56">
        <v>1</v>
      </c>
      <c r="J110" s="57"/>
      <c r="K110" s="58"/>
      <c r="L110" s="59">
        <v>1</v>
      </c>
      <c r="M110" s="60"/>
      <c r="N110" s="61"/>
      <c r="O110" s="59">
        <v>1</v>
      </c>
      <c r="P110" s="60"/>
      <c r="Q110" s="61"/>
      <c r="R110" s="59">
        <v>1</v>
      </c>
      <c r="S110" s="60"/>
      <c r="T110" s="61"/>
      <c r="U110" s="62">
        <v>1</v>
      </c>
      <c r="V110" s="60"/>
      <c r="W110" s="61"/>
      <c r="X110" s="59">
        <v>1</v>
      </c>
      <c r="Y110" s="60"/>
      <c r="Z110" s="61"/>
      <c r="AA110" s="59">
        <v>1</v>
      </c>
      <c r="AB110" s="60"/>
      <c r="AC110" s="61"/>
      <c r="AD110" s="59">
        <v>1</v>
      </c>
      <c r="AE110" s="60"/>
      <c r="AF110" s="61"/>
      <c r="AG110" s="59"/>
      <c r="AH110" s="60">
        <v>1</v>
      </c>
      <c r="AI110" s="61"/>
      <c r="AJ110" s="59">
        <v>1</v>
      </c>
      <c r="AK110" s="60"/>
      <c r="AL110" s="61"/>
      <c r="AM110" s="59">
        <v>1</v>
      </c>
      <c r="AN110" s="60"/>
      <c r="AO110" s="61"/>
      <c r="AP110" s="59"/>
      <c r="AQ110" s="60"/>
      <c r="AR110" s="61"/>
      <c r="AS110" s="59">
        <v>1</v>
      </c>
      <c r="AT110" s="60"/>
      <c r="AU110" s="61"/>
      <c r="AV110" s="59">
        <v>1</v>
      </c>
      <c r="AW110" s="60"/>
      <c r="AX110" s="61"/>
      <c r="AY110" s="59">
        <v>1</v>
      </c>
      <c r="AZ110" s="60"/>
      <c r="BA110" s="61"/>
      <c r="BB110" s="59"/>
      <c r="BC110" s="60">
        <v>1</v>
      </c>
      <c r="BD110" s="61"/>
      <c r="BE110" s="59"/>
      <c r="BF110" s="60"/>
      <c r="BG110" s="61"/>
      <c r="BH110" s="62">
        <v>1</v>
      </c>
      <c r="BI110" s="60"/>
      <c r="BJ110" s="61"/>
    </row>
    <row r="111" spans="1:62" ht="45">
      <c r="A111" s="31">
        <f t="shared" si="1"/>
        <v>107</v>
      </c>
      <c r="B111" s="27" t="s">
        <v>66</v>
      </c>
      <c r="C111" s="29" t="s">
        <v>67</v>
      </c>
      <c r="D111" s="27" t="s">
        <v>68</v>
      </c>
      <c r="E111" s="29" t="s">
        <v>69</v>
      </c>
      <c r="F111" s="30" t="s">
        <v>433</v>
      </c>
      <c r="G111" s="17" t="s">
        <v>406</v>
      </c>
      <c r="H111" s="24" t="s">
        <v>621</v>
      </c>
      <c r="I111" s="56">
        <v>1</v>
      </c>
      <c r="J111" s="57"/>
      <c r="K111" s="58"/>
      <c r="L111" s="59">
        <v>1</v>
      </c>
      <c r="M111" s="60"/>
      <c r="N111" s="61"/>
      <c r="O111" s="59">
        <v>1</v>
      </c>
      <c r="P111" s="60"/>
      <c r="Q111" s="61"/>
      <c r="R111" s="59">
        <v>1</v>
      </c>
      <c r="S111" s="60"/>
      <c r="T111" s="61"/>
      <c r="U111" s="62">
        <v>1</v>
      </c>
      <c r="V111" s="60"/>
      <c r="W111" s="61"/>
      <c r="X111" s="59">
        <v>1</v>
      </c>
      <c r="Y111" s="60"/>
      <c r="Z111" s="61"/>
      <c r="AA111" s="59">
        <v>1</v>
      </c>
      <c r="AB111" s="60"/>
      <c r="AC111" s="61"/>
      <c r="AD111" s="59">
        <v>1</v>
      </c>
      <c r="AE111" s="60"/>
      <c r="AF111" s="61"/>
      <c r="AG111" s="59"/>
      <c r="AH111" s="60">
        <v>1</v>
      </c>
      <c r="AI111" s="61"/>
      <c r="AJ111" s="59">
        <v>1</v>
      </c>
      <c r="AK111" s="60"/>
      <c r="AL111" s="61"/>
      <c r="AM111" s="59">
        <v>1</v>
      </c>
      <c r="AN111" s="60"/>
      <c r="AO111" s="61"/>
      <c r="AP111" s="59"/>
      <c r="AQ111" s="60"/>
      <c r="AR111" s="61"/>
      <c r="AS111" s="59">
        <v>1</v>
      </c>
      <c r="AT111" s="60"/>
      <c r="AU111" s="61"/>
      <c r="AV111" s="59">
        <v>1</v>
      </c>
      <c r="AW111" s="60"/>
      <c r="AX111" s="61"/>
      <c r="AY111" s="59">
        <v>1</v>
      </c>
      <c r="AZ111" s="60"/>
      <c r="BA111" s="61"/>
      <c r="BB111" s="59"/>
      <c r="BC111" s="60">
        <v>1</v>
      </c>
      <c r="BD111" s="61"/>
      <c r="BE111" s="59"/>
      <c r="BF111" s="60"/>
      <c r="BG111" s="61"/>
      <c r="BH111" s="62">
        <v>1</v>
      </c>
      <c r="BI111" s="60"/>
      <c r="BJ111" s="61"/>
    </row>
    <row r="112" spans="1:62" ht="67.5">
      <c r="A112" s="31">
        <f t="shared" si="1"/>
        <v>108</v>
      </c>
      <c r="B112" s="27" t="s">
        <v>70</v>
      </c>
      <c r="C112" s="29" t="s">
        <v>71</v>
      </c>
      <c r="D112" s="27" t="s">
        <v>72</v>
      </c>
      <c r="E112" s="29" t="s">
        <v>67</v>
      </c>
      <c r="F112" s="30" t="s">
        <v>433</v>
      </c>
      <c r="G112" s="17" t="s">
        <v>406</v>
      </c>
      <c r="H112" s="24" t="s">
        <v>622</v>
      </c>
      <c r="I112" s="56">
        <v>1</v>
      </c>
      <c r="J112" s="57"/>
      <c r="K112" s="58"/>
      <c r="L112" s="59">
        <v>1</v>
      </c>
      <c r="M112" s="60"/>
      <c r="N112" s="61"/>
      <c r="O112" s="59">
        <v>1</v>
      </c>
      <c r="P112" s="60"/>
      <c r="Q112" s="61"/>
      <c r="R112" s="59">
        <v>1</v>
      </c>
      <c r="S112" s="60"/>
      <c r="T112" s="61"/>
      <c r="U112" s="62">
        <v>1</v>
      </c>
      <c r="V112" s="60"/>
      <c r="W112" s="61"/>
      <c r="X112" s="59">
        <v>1</v>
      </c>
      <c r="Y112" s="60"/>
      <c r="Z112" s="61"/>
      <c r="AA112" s="59">
        <v>1</v>
      </c>
      <c r="AB112" s="60"/>
      <c r="AC112" s="61"/>
      <c r="AD112" s="59">
        <v>1</v>
      </c>
      <c r="AE112" s="60"/>
      <c r="AF112" s="61"/>
      <c r="AG112" s="59"/>
      <c r="AH112" s="60">
        <v>1</v>
      </c>
      <c r="AI112" s="61"/>
      <c r="AJ112" s="59">
        <v>1</v>
      </c>
      <c r="AK112" s="60"/>
      <c r="AL112" s="61"/>
      <c r="AM112" s="59">
        <v>1</v>
      </c>
      <c r="AN112" s="60"/>
      <c r="AO112" s="61"/>
      <c r="AP112" s="59"/>
      <c r="AQ112" s="60"/>
      <c r="AR112" s="61"/>
      <c r="AS112" s="59">
        <v>1</v>
      </c>
      <c r="AT112" s="60"/>
      <c r="AU112" s="61"/>
      <c r="AV112" s="59">
        <v>1</v>
      </c>
      <c r="AW112" s="60"/>
      <c r="AX112" s="61"/>
      <c r="AY112" s="59">
        <v>1</v>
      </c>
      <c r="AZ112" s="60"/>
      <c r="BA112" s="61"/>
      <c r="BB112" s="59"/>
      <c r="BC112" s="60">
        <v>1</v>
      </c>
      <c r="BD112" s="61"/>
      <c r="BE112" s="59"/>
      <c r="BF112" s="60"/>
      <c r="BG112" s="61"/>
      <c r="BH112" s="62">
        <v>1</v>
      </c>
      <c r="BI112" s="60"/>
      <c r="BJ112" s="61"/>
    </row>
    <row r="113" spans="1:62" ht="78.75">
      <c r="A113" s="31">
        <f t="shared" si="1"/>
        <v>109</v>
      </c>
      <c r="B113" s="27" t="s">
        <v>73</v>
      </c>
      <c r="C113" s="29" t="s">
        <v>62</v>
      </c>
      <c r="D113" s="27" t="s">
        <v>74</v>
      </c>
      <c r="E113" s="29" t="s">
        <v>75</v>
      </c>
      <c r="F113" s="30" t="s">
        <v>433</v>
      </c>
      <c r="G113" s="17" t="s">
        <v>406</v>
      </c>
      <c r="H113" s="24" t="s">
        <v>78</v>
      </c>
      <c r="I113" s="56">
        <v>1</v>
      </c>
      <c r="J113" s="57"/>
      <c r="K113" s="58"/>
      <c r="L113" s="59">
        <v>1</v>
      </c>
      <c r="M113" s="60"/>
      <c r="N113" s="61"/>
      <c r="O113" s="59">
        <v>1</v>
      </c>
      <c r="P113" s="60"/>
      <c r="Q113" s="61"/>
      <c r="R113" s="59">
        <v>1</v>
      </c>
      <c r="S113" s="60"/>
      <c r="T113" s="61"/>
      <c r="U113" s="62">
        <v>1</v>
      </c>
      <c r="V113" s="60"/>
      <c r="W113" s="61"/>
      <c r="X113" s="59">
        <v>1</v>
      </c>
      <c r="Y113" s="60"/>
      <c r="Z113" s="61"/>
      <c r="AA113" s="59">
        <v>1</v>
      </c>
      <c r="AB113" s="60"/>
      <c r="AC113" s="61"/>
      <c r="AD113" s="59">
        <v>1</v>
      </c>
      <c r="AE113" s="60"/>
      <c r="AF113" s="61"/>
      <c r="AG113" s="59"/>
      <c r="AH113" s="60">
        <v>1</v>
      </c>
      <c r="AI113" s="61"/>
      <c r="AJ113" s="59">
        <v>1</v>
      </c>
      <c r="AK113" s="60"/>
      <c r="AL113" s="61"/>
      <c r="AM113" s="59">
        <v>1</v>
      </c>
      <c r="AN113" s="60"/>
      <c r="AO113" s="61"/>
      <c r="AP113" s="59"/>
      <c r="AQ113" s="60"/>
      <c r="AR113" s="61"/>
      <c r="AS113" s="59">
        <v>1</v>
      </c>
      <c r="AT113" s="60"/>
      <c r="AU113" s="61"/>
      <c r="AV113" s="59">
        <v>1</v>
      </c>
      <c r="AW113" s="60"/>
      <c r="AX113" s="61"/>
      <c r="AY113" s="59">
        <v>1</v>
      </c>
      <c r="AZ113" s="60"/>
      <c r="BA113" s="61"/>
      <c r="BB113" s="59"/>
      <c r="BC113" s="60">
        <v>1</v>
      </c>
      <c r="BD113" s="61"/>
      <c r="BE113" s="59"/>
      <c r="BF113" s="60"/>
      <c r="BG113" s="61"/>
      <c r="BH113" s="62">
        <v>1</v>
      </c>
      <c r="BI113" s="60"/>
      <c r="BJ113" s="61"/>
    </row>
    <row r="114" spans="1:62" ht="22.5">
      <c r="A114" s="31">
        <f t="shared" si="1"/>
        <v>110</v>
      </c>
      <c r="B114" s="27" t="s">
        <v>76</v>
      </c>
      <c r="C114" s="29" t="s">
        <v>26</v>
      </c>
      <c r="D114" s="27" t="s">
        <v>27</v>
      </c>
      <c r="E114" s="29" t="s">
        <v>28</v>
      </c>
      <c r="F114" s="30" t="s">
        <v>433</v>
      </c>
      <c r="G114" s="17" t="s">
        <v>406</v>
      </c>
      <c r="H114" s="24" t="s">
        <v>79</v>
      </c>
      <c r="I114" s="56">
        <v>1</v>
      </c>
      <c r="J114" s="57"/>
      <c r="K114" s="58"/>
      <c r="L114" s="59">
        <v>1</v>
      </c>
      <c r="M114" s="60"/>
      <c r="N114" s="61"/>
      <c r="O114" s="59">
        <v>1</v>
      </c>
      <c r="P114" s="60"/>
      <c r="Q114" s="61"/>
      <c r="R114" s="59">
        <v>1</v>
      </c>
      <c r="S114" s="60"/>
      <c r="T114" s="61"/>
      <c r="U114" s="62">
        <v>1</v>
      </c>
      <c r="V114" s="60"/>
      <c r="W114" s="61"/>
      <c r="X114" s="59">
        <v>1</v>
      </c>
      <c r="Y114" s="60"/>
      <c r="Z114" s="61"/>
      <c r="AA114" s="59">
        <v>1</v>
      </c>
      <c r="AB114" s="60"/>
      <c r="AC114" s="61"/>
      <c r="AD114" s="59">
        <v>1</v>
      </c>
      <c r="AE114" s="60"/>
      <c r="AF114" s="61"/>
      <c r="AG114" s="59"/>
      <c r="AH114" s="60">
        <v>1</v>
      </c>
      <c r="AI114" s="61"/>
      <c r="AJ114" s="59">
        <v>1</v>
      </c>
      <c r="AK114" s="60"/>
      <c r="AL114" s="61"/>
      <c r="AM114" s="59">
        <v>1</v>
      </c>
      <c r="AN114" s="60"/>
      <c r="AO114" s="61"/>
      <c r="AP114" s="59"/>
      <c r="AQ114" s="60"/>
      <c r="AR114" s="61"/>
      <c r="AS114" s="59">
        <v>1</v>
      </c>
      <c r="AT114" s="60"/>
      <c r="AU114" s="61"/>
      <c r="AV114" s="59">
        <v>1</v>
      </c>
      <c r="AW114" s="60"/>
      <c r="AX114" s="61"/>
      <c r="AY114" s="59">
        <v>1</v>
      </c>
      <c r="AZ114" s="60"/>
      <c r="BA114" s="61"/>
      <c r="BB114" s="59"/>
      <c r="BC114" s="60">
        <v>1</v>
      </c>
      <c r="BD114" s="61"/>
      <c r="BE114" s="59"/>
      <c r="BF114" s="60"/>
      <c r="BG114" s="61"/>
      <c r="BH114" s="62">
        <v>1</v>
      </c>
      <c r="BI114" s="60"/>
      <c r="BJ114" s="61"/>
    </row>
    <row r="115" spans="1:62" ht="22.5">
      <c r="A115" s="31">
        <f t="shared" si="1"/>
        <v>111</v>
      </c>
      <c r="B115" s="27" t="s">
        <v>32</v>
      </c>
      <c r="C115" s="29" t="s">
        <v>26</v>
      </c>
      <c r="D115" s="27" t="s">
        <v>33</v>
      </c>
      <c r="E115" s="29" t="s">
        <v>34</v>
      </c>
      <c r="F115" s="30" t="s">
        <v>433</v>
      </c>
      <c r="G115" s="17" t="s">
        <v>406</v>
      </c>
      <c r="H115" s="24" t="s">
        <v>81</v>
      </c>
      <c r="I115" s="56">
        <v>1</v>
      </c>
      <c r="J115" s="57"/>
      <c r="K115" s="58"/>
      <c r="L115" s="59">
        <v>1</v>
      </c>
      <c r="M115" s="60"/>
      <c r="N115" s="61"/>
      <c r="O115" s="59">
        <v>1</v>
      </c>
      <c r="P115" s="60"/>
      <c r="Q115" s="61"/>
      <c r="R115" s="59">
        <v>1</v>
      </c>
      <c r="S115" s="60"/>
      <c r="T115" s="61"/>
      <c r="U115" s="62">
        <v>1</v>
      </c>
      <c r="V115" s="60"/>
      <c r="W115" s="61"/>
      <c r="X115" s="59">
        <v>1</v>
      </c>
      <c r="Y115" s="60"/>
      <c r="Z115" s="61"/>
      <c r="AA115" s="59">
        <v>1</v>
      </c>
      <c r="AB115" s="60"/>
      <c r="AC115" s="61"/>
      <c r="AD115" s="59">
        <v>1</v>
      </c>
      <c r="AE115" s="60"/>
      <c r="AF115" s="61"/>
      <c r="AG115" s="59"/>
      <c r="AH115" s="60">
        <v>1</v>
      </c>
      <c r="AI115" s="61"/>
      <c r="AJ115" s="59">
        <v>1</v>
      </c>
      <c r="AK115" s="60"/>
      <c r="AL115" s="61"/>
      <c r="AM115" s="59">
        <v>1</v>
      </c>
      <c r="AN115" s="60"/>
      <c r="AO115" s="61"/>
      <c r="AP115" s="59"/>
      <c r="AQ115" s="60"/>
      <c r="AR115" s="61"/>
      <c r="AS115" s="59">
        <v>1</v>
      </c>
      <c r="AT115" s="60"/>
      <c r="AU115" s="61"/>
      <c r="AV115" s="59">
        <v>1</v>
      </c>
      <c r="AW115" s="60"/>
      <c r="AX115" s="61"/>
      <c r="AY115" s="59">
        <v>1</v>
      </c>
      <c r="AZ115" s="60"/>
      <c r="BA115" s="61"/>
      <c r="BB115" s="59">
        <v>1</v>
      </c>
      <c r="BC115" s="60"/>
      <c r="BD115" s="61"/>
      <c r="BE115" s="59"/>
      <c r="BF115" s="60"/>
      <c r="BG115" s="61"/>
      <c r="BH115" s="62">
        <v>1</v>
      </c>
      <c r="BI115" s="60"/>
      <c r="BJ115" s="61"/>
    </row>
    <row r="116" spans="1:62" ht="56.25">
      <c r="A116" s="31">
        <f t="shared" si="1"/>
        <v>112</v>
      </c>
      <c r="B116" s="27" t="s">
        <v>35</v>
      </c>
      <c r="C116" s="29" t="s">
        <v>36</v>
      </c>
      <c r="D116" s="27" t="s">
        <v>37</v>
      </c>
      <c r="E116" s="29" t="s">
        <v>75</v>
      </c>
      <c r="F116" s="30" t="s">
        <v>433</v>
      </c>
      <c r="G116" s="17" t="s">
        <v>406</v>
      </c>
      <c r="H116" s="24" t="s">
        <v>82</v>
      </c>
      <c r="I116" s="56">
        <v>1</v>
      </c>
      <c r="J116" s="57"/>
      <c r="K116" s="58"/>
      <c r="L116" s="59">
        <v>1</v>
      </c>
      <c r="M116" s="60"/>
      <c r="N116" s="61"/>
      <c r="O116" s="59">
        <v>1</v>
      </c>
      <c r="P116" s="60"/>
      <c r="Q116" s="61"/>
      <c r="R116" s="59">
        <v>1</v>
      </c>
      <c r="S116" s="60"/>
      <c r="T116" s="61"/>
      <c r="U116" s="62">
        <v>1</v>
      </c>
      <c r="V116" s="60"/>
      <c r="W116" s="61"/>
      <c r="X116" s="59">
        <v>1</v>
      </c>
      <c r="Y116" s="60"/>
      <c r="Z116" s="61"/>
      <c r="AA116" s="59">
        <v>1</v>
      </c>
      <c r="AB116" s="60"/>
      <c r="AC116" s="61"/>
      <c r="AD116" s="59">
        <v>1</v>
      </c>
      <c r="AE116" s="60"/>
      <c r="AF116" s="61"/>
      <c r="AG116" s="59"/>
      <c r="AH116" s="60">
        <v>1</v>
      </c>
      <c r="AI116" s="61"/>
      <c r="AJ116" s="59">
        <v>1</v>
      </c>
      <c r="AK116" s="60"/>
      <c r="AL116" s="61"/>
      <c r="AM116" s="59">
        <v>1</v>
      </c>
      <c r="AN116" s="60"/>
      <c r="AO116" s="61"/>
      <c r="AP116" s="59"/>
      <c r="AQ116" s="60"/>
      <c r="AR116" s="61"/>
      <c r="AS116" s="59">
        <v>1</v>
      </c>
      <c r="AT116" s="60"/>
      <c r="AU116" s="61"/>
      <c r="AV116" s="59">
        <v>1</v>
      </c>
      <c r="AW116" s="60"/>
      <c r="AX116" s="61"/>
      <c r="AY116" s="59">
        <v>1</v>
      </c>
      <c r="AZ116" s="60"/>
      <c r="BA116" s="61"/>
      <c r="BB116" s="59"/>
      <c r="BC116" s="60">
        <v>1</v>
      </c>
      <c r="BD116" s="61"/>
      <c r="BE116" s="59"/>
      <c r="BF116" s="60"/>
      <c r="BG116" s="61"/>
      <c r="BH116" s="62">
        <v>1</v>
      </c>
      <c r="BI116" s="60"/>
      <c r="BJ116" s="61"/>
    </row>
    <row r="117" spans="1:62" ht="45">
      <c r="A117" s="31">
        <f t="shared" si="1"/>
        <v>113</v>
      </c>
      <c r="B117" s="27" t="s">
        <v>38</v>
      </c>
      <c r="C117" s="29" t="s">
        <v>36</v>
      </c>
      <c r="D117" s="27" t="s">
        <v>39</v>
      </c>
      <c r="E117" s="29" t="s">
        <v>40</v>
      </c>
      <c r="F117" s="30" t="s">
        <v>433</v>
      </c>
      <c r="G117" s="17" t="s">
        <v>406</v>
      </c>
      <c r="H117" s="24" t="s">
        <v>698</v>
      </c>
      <c r="I117" s="56">
        <v>1</v>
      </c>
      <c r="J117" s="57"/>
      <c r="K117" s="58"/>
      <c r="L117" s="59">
        <v>1</v>
      </c>
      <c r="M117" s="60"/>
      <c r="N117" s="61"/>
      <c r="O117" s="59">
        <v>1</v>
      </c>
      <c r="P117" s="60"/>
      <c r="Q117" s="61"/>
      <c r="R117" s="59">
        <v>1</v>
      </c>
      <c r="S117" s="60"/>
      <c r="T117" s="61"/>
      <c r="U117" s="62">
        <v>1</v>
      </c>
      <c r="V117" s="60"/>
      <c r="W117" s="61"/>
      <c r="X117" s="59">
        <v>1</v>
      </c>
      <c r="Y117" s="60"/>
      <c r="Z117" s="61"/>
      <c r="AA117" s="59">
        <v>1</v>
      </c>
      <c r="AB117" s="60"/>
      <c r="AC117" s="61"/>
      <c r="AD117" s="59">
        <v>1</v>
      </c>
      <c r="AE117" s="60"/>
      <c r="AF117" s="61"/>
      <c r="AG117" s="59"/>
      <c r="AH117" s="60">
        <v>1</v>
      </c>
      <c r="AI117" s="61"/>
      <c r="AJ117" s="59">
        <v>1</v>
      </c>
      <c r="AK117" s="60"/>
      <c r="AL117" s="61"/>
      <c r="AM117" s="59">
        <v>1</v>
      </c>
      <c r="AN117" s="60"/>
      <c r="AO117" s="61"/>
      <c r="AP117" s="59"/>
      <c r="AQ117" s="60"/>
      <c r="AR117" s="61"/>
      <c r="AS117" s="59">
        <v>1</v>
      </c>
      <c r="AT117" s="60"/>
      <c r="AU117" s="61"/>
      <c r="AV117" s="59">
        <v>1</v>
      </c>
      <c r="AW117" s="60"/>
      <c r="AX117" s="61"/>
      <c r="AY117" s="59">
        <v>1</v>
      </c>
      <c r="AZ117" s="60"/>
      <c r="BA117" s="61"/>
      <c r="BB117" s="59"/>
      <c r="BC117" s="60">
        <v>1</v>
      </c>
      <c r="BD117" s="61"/>
      <c r="BE117" s="59"/>
      <c r="BF117" s="60"/>
      <c r="BG117" s="61"/>
      <c r="BH117" s="62">
        <v>1</v>
      </c>
      <c r="BI117" s="60"/>
      <c r="BJ117" s="61"/>
    </row>
    <row r="118" spans="1:62" ht="33.75">
      <c r="A118" s="31">
        <f t="shared" si="1"/>
        <v>114</v>
      </c>
      <c r="B118" s="27" t="s">
        <v>41</v>
      </c>
      <c r="C118" s="29" t="s">
        <v>42</v>
      </c>
      <c r="D118" s="27" t="s">
        <v>39</v>
      </c>
      <c r="E118" s="29" t="s">
        <v>707</v>
      </c>
      <c r="F118" s="30" t="s">
        <v>433</v>
      </c>
      <c r="G118" s="17" t="s">
        <v>406</v>
      </c>
      <c r="H118" s="24" t="s">
        <v>699</v>
      </c>
      <c r="I118" s="56">
        <v>1</v>
      </c>
      <c r="J118" s="57"/>
      <c r="K118" s="58"/>
      <c r="L118" s="59">
        <v>1</v>
      </c>
      <c r="M118" s="60"/>
      <c r="N118" s="61"/>
      <c r="O118" s="59">
        <v>1</v>
      </c>
      <c r="P118" s="60"/>
      <c r="Q118" s="61"/>
      <c r="R118" s="59">
        <v>1</v>
      </c>
      <c r="S118" s="60"/>
      <c r="T118" s="61"/>
      <c r="U118" s="62">
        <v>1</v>
      </c>
      <c r="V118" s="60"/>
      <c r="W118" s="61"/>
      <c r="X118" s="59">
        <v>1</v>
      </c>
      <c r="Y118" s="60"/>
      <c r="Z118" s="61"/>
      <c r="AA118" s="59">
        <v>1</v>
      </c>
      <c r="AB118" s="60"/>
      <c r="AC118" s="61"/>
      <c r="AD118" s="59">
        <v>1</v>
      </c>
      <c r="AE118" s="60"/>
      <c r="AF118" s="61"/>
      <c r="AG118" s="59"/>
      <c r="AH118" s="60">
        <v>1</v>
      </c>
      <c r="AI118" s="61"/>
      <c r="AJ118" s="59">
        <v>1</v>
      </c>
      <c r="AK118" s="60"/>
      <c r="AL118" s="61"/>
      <c r="AM118" s="59">
        <v>1</v>
      </c>
      <c r="AN118" s="60"/>
      <c r="AO118" s="61"/>
      <c r="AP118" s="59"/>
      <c r="AQ118" s="60"/>
      <c r="AR118" s="61"/>
      <c r="AS118" s="59">
        <v>1</v>
      </c>
      <c r="AT118" s="60"/>
      <c r="AU118" s="61"/>
      <c r="AV118" s="59">
        <v>1</v>
      </c>
      <c r="AW118" s="60"/>
      <c r="AX118" s="61"/>
      <c r="AY118" s="59">
        <v>1</v>
      </c>
      <c r="AZ118" s="60"/>
      <c r="BA118" s="61"/>
      <c r="BB118" s="59"/>
      <c r="BC118" s="60">
        <v>1</v>
      </c>
      <c r="BD118" s="61"/>
      <c r="BE118" s="59"/>
      <c r="BF118" s="60"/>
      <c r="BG118" s="61"/>
      <c r="BH118" s="62">
        <v>1</v>
      </c>
      <c r="BI118" s="60"/>
      <c r="BJ118" s="61"/>
    </row>
    <row r="119" spans="1:62" ht="90">
      <c r="A119" s="31">
        <f t="shared" si="1"/>
        <v>115</v>
      </c>
      <c r="B119" s="27" t="s">
        <v>760</v>
      </c>
      <c r="C119" s="29" t="s">
        <v>36</v>
      </c>
      <c r="D119" s="27" t="s">
        <v>761</v>
      </c>
      <c r="E119" s="29" t="s">
        <v>40</v>
      </c>
      <c r="F119" s="30" t="s">
        <v>433</v>
      </c>
      <c r="G119" s="17" t="s">
        <v>406</v>
      </c>
      <c r="H119" s="24" t="s">
        <v>700</v>
      </c>
      <c r="I119" s="56">
        <v>1</v>
      </c>
      <c r="J119" s="57"/>
      <c r="K119" s="58"/>
      <c r="L119" s="59">
        <v>1</v>
      </c>
      <c r="M119" s="60"/>
      <c r="N119" s="61"/>
      <c r="O119" s="59">
        <v>1</v>
      </c>
      <c r="P119" s="60"/>
      <c r="Q119" s="61"/>
      <c r="R119" s="59">
        <v>1</v>
      </c>
      <c r="S119" s="60"/>
      <c r="T119" s="61"/>
      <c r="U119" s="62">
        <v>1</v>
      </c>
      <c r="V119" s="60"/>
      <c r="W119" s="61"/>
      <c r="X119" s="59">
        <v>1</v>
      </c>
      <c r="Y119" s="60"/>
      <c r="Z119" s="61"/>
      <c r="AA119" s="59">
        <v>1</v>
      </c>
      <c r="AB119" s="60"/>
      <c r="AC119" s="61"/>
      <c r="AD119" s="59">
        <v>1</v>
      </c>
      <c r="AE119" s="60"/>
      <c r="AF119" s="61"/>
      <c r="AG119" s="59"/>
      <c r="AH119" s="60">
        <v>1</v>
      </c>
      <c r="AI119" s="61"/>
      <c r="AJ119" s="59">
        <v>1</v>
      </c>
      <c r="AK119" s="60"/>
      <c r="AL119" s="61"/>
      <c r="AM119" s="59">
        <v>1</v>
      </c>
      <c r="AN119" s="60"/>
      <c r="AO119" s="61"/>
      <c r="AP119" s="59"/>
      <c r="AQ119" s="60"/>
      <c r="AR119" s="61"/>
      <c r="AS119" s="59">
        <v>1</v>
      </c>
      <c r="AT119" s="60"/>
      <c r="AU119" s="61"/>
      <c r="AV119" s="59">
        <v>1</v>
      </c>
      <c r="AW119" s="60"/>
      <c r="AX119" s="61"/>
      <c r="AY119" s="59">
        <v>1</v>
      </c>
      <c r="AZ119" s="60"/>
      <c r="BA119" s="61"/>
      <c r="BB119" s="59"/>
      <c r="BC119" s="60">
        <v>1</v>
      </c>
      <c r="BD119" s="61"/>
      <c r="BE119" s="59"/>
      <c r="BF119" s="60"/>
      <c r="BG119" s="61"/>
      <c r="BH119" s="62">
        <v>1</v>
      </c>
      <c r="BI119" s="60"/>
      <c r="BJ119" s="61"/>
    </row>
    <row r="120" spans="1:62" ht="33.75">
      <c r="A120" s="31">
        <f t="shared" si="1"/>
        <v>116</v>
      </c>
      <c r="B120" s="27" t="s">
        <v>762</v>
      </c>
      <c r="C120" s="29" t="s">
        <v>36</v>
      </c>
      <c r="D120" s="27" t="s">
        <v>763</v>
      </c>
      <c r="E120" s="29" t="s">
        <v>40</v>
      </c>
      <c r="F120" s="30" t="s">
        <v>433</v>
      </c>
      <c r="G120" s="17" t="s">
        <v>406</v>
      </c>
      <c r="H120" s="24" t="s">
        <v>701</v>
      </c>
      <c r="I120" s="56">
        <v>1</v>
      </c>
      <c r="J120" s="57"/>
      <c r="K120" s="58"/>
      <c r="L120" s="59">
        <v>1</v>
      </c>
      <c r="M120" s="60"/>
      <c r="N120" s="61"/>
      <c r="O120" s="59">
        <v>1</v>
      </c>
      <c r="P120" s="60"/>
      <c r="Q120" s="61"/>
      <c r="R120" s="59">
        <v>1</v>
      </c>
      <c r="S120" s="60"/>
      <c r="T120" s="61"/>
      <c r="U120" s="62">
        <v>1</v>
      </c>
      <c r="V120" s="60"/>
      <c r="W120" s="61"/>
      <c r="X120" s="59">
        <v>1</v>
      </c>
      <c r="Y120" s="60"/>
      <c r="Z120" s="61"/>
      <c r="AA120" s="59">
        <v>1</v>
      </c>
      <c r="AB120" s="60"/>
      <c r="AC120" s="61"/>
      <c r="AD120" s="59">
        <v>1</v>
      </c>
      <c r="AE120" s="60"/>
      <c r="AF120" s="61"/>
      <c r="AG120" s="59"/>
      <c r="AH120" s="60">
        <v>1</v>
      </c>
      <c r="AI120" s="61"/>
      <c r="AJ120" s="59">
        <v>1</v>
      </c>
      <c r="AK120" s="60"/>
      <c r="AL120" s="61"/>
      <c r="AM120" s="59">
        <v>1</v>
      </c>
      <c r="AN120" s="60"/>
      <c r="AO120" s="61"/>
      <c r="AP120" s="59"/>
      <c r="AQ120" s="60"/>
      <c r="AR120" s="61"/>
      <c r="AS120" s="59">
        <v>1</v>
      </c>
      <c r="AT120" s="60"/>
      <c r="AU120" s="61"/>
      <c r="AV120" s="59">
        <v>1</v>
      </c>
      <c r="AW120" s="60"/>
      <c r="AX120" s="61"/>
      <c r="AY120" s="59">
        <v>1</v>
      </c>
      <c r="AZ120" s="60"/>
      <c r="BA120" s="61"/>
      <c r="BB120" s="59"/>
      <c r="BC120" s="60">
        <v>1</v>
      </c>
      <c r="BD120" s="61"/>
      <c r="BE120" s="59"/>
      <c r="BF120" s="60"/>
      <c r="BG120" s="61"/>
      <c r="BH120" s="62">
        <v>1</v>
      </c>
      <c r="BI120" s="60"/>
      <c r="BJ120" s="61"/>
    </row>
    <row r="121" spans="1:62" ht="67.5">
      <c r="A121" s="31">
        <f t="shared" si="1"/>
        <v>117</v>
      </c>
      <c r="B121" s="27" t="s">
        <v>764</v>
      </c>
      <c r="C121" s="29" t="s">
        <v>765</v>
      </c>
      <c r="D121" s="27" t="s">
        <v>766</v>
      </c>
      <c r="E121" s="29" t="s">
        <v>767</v>
      </c>
      <c r="F121" s="30" t="s">
        <v>433</v>
      </c>
      <c r="G121" s="17" t="s">
        <v>406</v>
      </c>
      <c r="H121" s="24" t="s">
        <v>506</v>
      </c>
      <c r="I121" s="56">
        <v>1</v>
      </c>
      <c r="J121" s="57"/>
      <c r="K121" s="58"/>
      <c r="L121" s="59">
        <v>1</v>
      </c>
      <c r="M121" s="60"/>
      <c r="N121" s="61"/>
      <c r="O121" s="59">
        <v>1</v>
      </c>
      <c r="P121" s="60"/>
      <c r="Q121" s="61"/>
      <c r="R121" s="59">
        <v>1</v>
      </c>
      <c r="S121" s="60"/>
      <c r="T121" s="61"/>
      <c r="U121" s="62">
        <v>1</v>
      </c>
      <c r="V121" s="60"/>
      <c r="W121" s="61"/>
      <c r="X121" s="59">
        <v>1</v>
      </c>
      <c r="Y121" s="60"/>
      <c r="Z121" s="61"/>
      <c r="AA121" s="59">
        <v>1</v>
      </c>
      <c r="AB121" s="60"/>
      <c r="AC121" s="61"/>
      <c r="AD121" s="59">
        <v>1</v>
      </c>
      <c r="AE121" s="60"/>
      <c r="AF121" s="61"/>
      <c r="AG121" s="59"/>
      <c r="AH121" s="60">
        <v>1</v>
      </c>
      <c r="AI121" s="61"/>
      <c r="AJ121" s="59">
        <v>1</v>
      </c>
      <c r="AK121" s="60"/>
      <c r="AL121" s="61"/>
      <c r="AM121" s="59">
        <v>1</v>
      </c>
      <c r="AN121" s="60"/>
      <c r="AO121" s="61"/>
      <c r="AP121" s="59"/>
      <c r="AQ121" s="60"/>
      <c r="AR121" s="61"/>
      <c r="AS121" s="59">
        <v>1</v>
      </c>
      <c r="AT121" s="60"/>
      <c r="AU121" s="61"/>
      <c r="AV121" s="59">
        <v>1</v>
      </c>
      <c r="AW121" s="60"/>
      <c r="AX121" s="61"/>
      <c r="AY121" s="59">
        <v>1</v>
      </c>
      <c r="AZ121" s="60"/>
      <c r="BA121" s="61"/>
      <c r="BB121" s="59"/>
      <c r="BC121" s="60">
        <v>1</v>
      </c>
      <c r="BD121" s="61"/>
      <c r="BE121" s="59"/>
      <c r="BF121" s="60"/>
      <c r="BG121" s="61"/>
      <c r="BH121" s="62">
        <v>1</v>
      </c>
      <c r="BI121" s="60"/>
      <c r="BJ121" s="61"/>
    </row>
    <row r="122" spans="1:62" ht="101.25">
      <c r="A122" s="31">
        <f t="shared" si="1"/>
        <v>118</v>
      </c>
      <c r="B122" s="27" t="s">
        <v>768</v>
      </c>
      <c r="C122" s="29" t="s">
        <v>36</v>
      </c>
      <c r="D122" s="27" t="s">
        <v>769</v>
      </c>
      <c r="E122" s="29" t="s">
        <v>770</v>
      </c>
      <c r="F122" s="30" t="s">
        <v>433</v>
      </c>
      <c r="G122" s="17" t="s">
        <v>406</v>
      </c>
      <c r="H122" s="24" t="s">
        <v>513</v>
      </c>
      <c r="I122" s="56">
        <v>1</v>
      </c>
      <c r="J122" s="57"/>
      <c r="K122" s="58"/>
      <c r="L122" s="59">
        <v>1</v>
      </c>
      <c r="M122" s="60"/>
      <c r="N122" s="61"/>
      <c r="O122" s="59">
        <v>1</v>
      </c>
      <c r="P122" s="60"/>
      <c r="Q122" s="61"/>
      <c r="R122" s="59">
        <v>1</v>
      </c>
      <c r="S122" s="60"/>
      <c r="T122" s="61"/>
      <c r="U122" s="62">
        <v>1</v>
      </c>
      <c r="V122" s="60"/>
      <c r="W122" s="61"/>
      <c r="X122" s="59">
        <v>1</v>
      </c>
      <c r="Y122" s="60"/>
      <c r="Z122" s="61"/>
      <c r="AA122" s="59">
        <v>1</v>
      </c>
      <c r="AB122" s="60"/>
      <c r="AC122" s="61"/>
      <c r="AD122" s="59">
        <v>1</v>
      </c>
      <c r="AE122" s="60"/>
      <c r="AF122" s="61"/>
      <c r="AG122" s="59"/>
      <c r="AH122" s="60">
        <v>1</v>
      </c>
      <c r="AI122" s="61"/>
      <c r="AJ122" s="59">
        <v>1</v>
      </c>
      <c r="AK122" s="60"/>
      <c r="AL122" s="61"/>
      <c r="AM122" s="59">
        <v>1</v>
      </c>
      <c r="AN122" s="60"/>
      <c r="AO122" s="61"/>
      <c r="AP122" s="59"/>
      <c r="AQ122" s="60"/>
      <c r="AR122" s="61"/>
      <c r="AS122" s="59">
        <v>1</v>
      </c>
      <c r="AT122" s="60"/>
      <c r="AU122" s="61"/>
      <c r="AV122" s="59">
        <v>1</v>
      </c>
      <c r="AW122" s="60"/>
      <c r="AX122" s="61"/>
      <c r="AY122" s="59">
        <v>1</v>
      </c>
      <c r="AZ122" s="60"/>
      <c r="BA122" s="61"/>
      <c r="BB122" s="59"/>
      <c r="BC122" s="60">
        <v>1</v>
      </c>
      <c r="BD122" s="61"/>
      <c r="BE122" s="59"/>
      <c r="BF122" s="60"/>
      <c r="BG122" s="61"/>
      <c r="BH122" s="62">
        <v>1</v>
      </c>
      <c r="BI122" s="60"/>
      <c r="BJ122" s="61"/>
    </row>
    <row r="123" spans="1:62" ht="56.25">
      <c r="A123" s="31">
        <f t="shared" si="1"/>
        <v>119</v>
      </c>
      <c r="B123" s="27" t="s">
        <v>771</v>
      </c>
      <c r="C123" s="29" t="s">
        <v>42</v>
      </c>
      <c r="D123" s="27" t="s">
        <v>772</v>
      </c>
      <c r="E123" s="29" t="s">
        <v>26</v>
      </c>
      <c r="F123" s="30" t="s">
        <v>433</v>
      </c>
      <c r="G123" s="17" t="s">
        <v>406</v>
      </c>
      <c r="H123" s="24" t="s">
        <v>514</v>
      </c>
      <c r="I123" s="56">
        <v>1</v>
      </c>
      <c r="J123" s="57"/>
      <c r="K123" s="58"/>
      <c r="L123" s="59">
        <v>1</v>
      </c>
      <c r="M123" s="60"/>
      <c r="N123" s="61"/>
      <c r="O123" s="59">
        <v>1</v>
      </c>
      <c r="P123" s="60"/>
      <c r="Q123" s="61"/>
      <c r="R123" s="59">
        <v>1</v>
      </c>
      <c r="S123" s="60"/>
      <c r="T123" s="61"/>
      <c r="U123" s="62">
        <v>1</v>
      </c>
      <c r="V123" s="60"/>
      <c r="W123" s="61"/>
      <c r="X123" s="59">
        <v>1</v>
      </c>
      <c r="Y123" s="60"/>
      <c r="Z123" s="61"/>
      <c r="AA123" s="59">
        <v>1</v>
      </c>
      <c r="AB123" s="60"/>
      <c r="AC123" s="61"/>
      <c r="AD123" s="59">
        <v>1</v>
      </c>
      <c r="AE123" s="60"/>
      <c r="AF123" s="61"/>
      <c r="AG123" s="59"/>
      <c r="AH123" s="60">
        <v>1</v>
      </c>
      <c r="AI123" s="61"/>
      <c r="AJ123" s="59">
        <v>1</v>
      </c>
      <c r="AK123" s="60"/>
      <c r="AL123" s="61"/>
      <c r="AM123" s="59">
        <v>1</v>
      </c>
      <c r="AN123" s="60"/>
      <c r="AO123" s="61"/>
      <c r="AP123" s="59"/>
      <c r="AQ123" s="60"/>
      <c r="AR123" s="61"/>
      <c r="AS123" s="59">
        <v>1</v>
      </c>
      <c r="AT123" s="60"/>
      <c r="AU123" s="61"/>
      <c r="AV123" s="59">
        <v>1</v>
      </c>
      <c r="AW123" s="60"/>
      <c r="AX123" s="61"/>
      <c r="AY123" s="59">
        <v>1</v>
      </c>
      <c r="AZ123" s="60"/>
      <c r="BA123" s="61"/>
      <c r="BB123" s="59"/>
      <c r="BC123" s="60">
        <v>1</v>
      </c>
      <c r="BD123" s="61"/>
      <c r="BE123" s="59"/>
      <c r="BF123" s="60"/>
      <c r="BG123" s="61"/>
      <c r="BH123" s="62">
        <v>1</v>
      </c>
      <c r="BI123" s="60"/>
      <c r="BJ123" s="61"/>
    </row>
    <row r="124" spans="1:62" ht="67.5">
      <c r="A124" s="31">
        <f t="shared" si="1"/>
        <v>120</v>
      </c>
      <c r="B124" s="27" t="s">
        <v>773</v>
      </c>
      <c r="C124" s="29" t="s">
        <v>36</v>
      </c>
      <c r="D124" s="27" t="s">
        <v>774</v>
      </c>
      <c r="E124" s="29" t="s">
        <v>770</v>
      </c>
      <c r="F124" s="30" t="s">
        <v>433</v>
      </c>
      <c r="G124" s="17" t="s">
        <v>406</v>
      </c>
      <c r="H124" s="24" t="s">
        <v>543</v>
      </c>
      <c r="I124" s="56">
        <v>1</v>
      </c>
      <c r="J124" s="57"/>
      <c r="K124" s="58"/>
      <c r="L124" s="59">
        <v>1</v>
      </c>
      <c r="M124" s="60"/>
      <c r="N124" s="61"/>
      <c r="O124" s="59">
        <v>1</v>
      </c>
      <c r="P124" s="60"/>
      <c r="Q124" s="61"/>
      <c r="R124" s="59">
        <v>1</v>
      </c>
      <c r="S124" s="60"/>
      <c r="T124" s="61"/>
      <c r="U124" s="62">
        <v>1</v>
      </c>
      <c r="V124" s="60"/>
      <c r="W124" s="61"/>
      <c r="X124" s="59">
        <v>1</v>
      </c>
      <c r="Y124" s="60"/>
      <c r="Z124" s="61"/>
      <c r="AA124" s="59">
        <v>1</v>
      </c>
      <c r="AB124" s="60"/>
      <c r="AC124" s="61"/>
      <c r="AD124" s="59">
        <v>1</v>
      </c>
      <c r="AE124" s="60"/>
      <c r="AF124" s="61"/>
      <c r="AG124" s="59"/>
      <c r="AH124" s="60">
        <v>1</v>
      </c>
      <c r="AI124" s="61"/>
      <c r="AJ124" s="59">
        <v>1</v>
      </c>
      <c r="AK124" s="60"/>
      <c r="AL124" s="61"/>
      <c r="AM124" s="59">
        <v>1</v>
      </c>
      <c r="AN124" s="60"/>
      <c r="AO124" s="61"/>
      <c r="AP124" s="59"/>
      <c r="AQ124" s="60"/>
      <c r="AR124" s="61"/>
      <c r="AS124" s="59">
        <v>1</v>
      </c>
      <c r="AT124" s="60"/>
      <c r="AU124" s="61"/>
      <c r="AV124" s="59">
        <v>1</v>
      </c>
      <c r="AW124" s="60"/>
      <c r="AX124" s="61"/>
      <c r="AY124" s="59">
        <v>1</v>
      </c>
      <c r="AZ124" s="60"/>
      <c r="BA124" s="61"/>
      <c r="BB124" s="59"/>
      <c r="BC124" s="60">
        <v>1</v>
      </c>
      <c r="BD124" s="61"/>
      <c r="BE124" s="59"/>
      <c r="BF124" s="60"/>
      <c r="BG124" s="61"/>
      <c r="BH124" s="62">
        <v>1</v>
      </c>
      <c r="BI124" s="60"/>
      <c r="BJ124" s="61"/>
    </row>
    <row r="125" spans="1:62" ht="45">
      <c r="A125" s="31">
        <f t="shared" si="1"/>
        <v>121</v>
      </c>
      <c r="B125" s="27" t="s">
        <v>775</v>
      </c>
      <c r="C125" s="29" t="s">
        <v>36</v>
      </c>
      <c r="D125" s="27" t="s">
        <v>776</v>
      </c>
      <c r="E125" s="29" t="s">
        <v>777</v>
      </c>
      <c r="F125" s="30" t="s">
        <v>433</v>
      </c>
      <c r="G125" s="17" t="s">
        <v>406</v>
      </c>
      <c r="H125" s="24" t="s">
        <v>544</v>
      </c>
      <c r="I125" s="56">
        <v>1</v>
      </c>
      <c r="J125" s="57"/>
      <c r="K125" s="58"/>
      <c r="L125" s="59">
        <v>1</v>
      </c>
      <c r="M125" s="60"/>
      <c r="N125" s="61"/>
      <c r="O125" s="59">
        <v>1</v>
      </c>
      <c r="P125" s="60"/>
      <c r="Q125" s="61"/>
      <c r="R125" s="59">
        <v>1</v>
      </c>
      <c r="S125" s="60"/>
      <c r="T125" s="61"/>
      <c r="U125" s="62">
        <v>1</v>
      </c>
      <c r="V125" s="60"/>
      <c r="W125" s="61"/>
      <c r="X125" s="59">
        <v>1</v>
      </c>
      <c r="Y125" s="60"/>
      <c r="Z125" s="61"/>
      <c r="AA125" s="59">
        <v>1</v>
      </c>
      <c r="AB125" s="60"/>
      <c r="AC125" s="61"/>
      <c r="AD125" s="59">
        <v>1</v>
      </c>
      <c r="AE125" s="60"/>
      <c r="AF125" s="61"/>
      <c r="AG125" s="59"/>
      <c r="AH125" s="60">
        <v>1</v>
      </c>
      <c r="AI125" s="61"/>
      <c r="AJ125" s="59">
        <v>1</v>
      </c>
      <c r="AK125" s="60"/>
      <c r="AL125" s="61"/>
      <c r="AM125" s="59">
        <v>1</v>
      </c>
      <c r="AN125" s="60"/>
      <c r="AO125" s="61"/>
      <c r="AP125" s="59"/>
      <c r="AQ125" s="60"/>
      <c r="AR125" s="61"/>
      <c r="AS125" s="59">
        <v>1</v>
      </c>
      <c r="AT125" s="60"/>
      <c r="AU125" s="61"/>
      <c r="AV125" s="59">
        <v>1</v>
      </c>
      <c r="AW125" s="60"/>
      <c r="AX125" s="61"/>
      <c r="AY125" s="59">
        <v>1</v>
      </c>
      <c r="AZ125" s="60"/>
      <c r="BA125" s="61"/>
      <c r="BB125" s="59"/>
      <c r="BC125" s="60">
        <v>1</v>
      </c>
      <c r="BD125" s="61"/>
      <c r="BE125" s="59"/>
      <c r="BF125" s="60"/>
      <c r="BG125" s="61"/>
      <c r="BH125" s="62">
        <v>1</v>
      </c>
      <c r="BI125" s="60"/>
      <c r="BJ125" s="61"/>
    </row>
    <row r="126" spans="1:62" ht="45">
      <c r="A126" s="31">
        <f t="shared" si="1"/>
        <v>122</v>
      </c>
      <c r="B126" s="27" t="s">
        <v>778</v>
      </c>
      <c r="C126" s="29" t="s">
        <v>765</v>
      </c>
      <c r="D126" s="27" t="s">
        <v>779</v>
      </c>
      <c r="E126" s="29" t="s">
        <v>780</v>
      </c>
      <c r="F126" s="30" t="s">
        <v>433</v>
      </c>
      <c r="G126" s="17" t="s">
        <v>406</v>
      </c>
      <c r="H126" s="24" t="s">
        <v>545</v>
      </c>
      <c r="I126" s="56">
        <v>1</v>
      </c>
      <c r="J126" s="57"/>
      <c r="K126" s="58"/>
      <c r="L126" s="59">
        <v>1</v>
      </c>
      <c r="M126" s="60"/>
      <c r="N126" s="61"/>
      <c r="O126" s="59">
        <v>1</v>
      </c>
      <c r="P126" s="60"/>
      <c r="Q126" s="61"/>
      <c r="R126" s="59">
        <v>1</v>
      </c>
      <c r="S126" s="60"/>
      <c r="T126" s="61"/>
      <c r="U126" s="62">
        <v>1</v>
      </c>
      <c r="V126" s="60"/>
      <c r="W126" s="61"/>
      <c r="X126" s="59">
        <v>1</v>
      </c>
      <c r="Y126" s="60"/>
      <c r="Z126" s="61"/>
      <c r="AA126" s="59">
        <v>1</v>
      </c>
      <c r="AB126" s="60"/>
      <c r="AC126" s="61"/>
      <c r="AD126" s="59">
        <v>1</v>
      </c>
      <c r="AE126" s="60"/>
      <c r="AF126" s="61"/>
      <c r="AG126" s="59"/>
      <c r="AH126" s="60">
        <v>1</v>
      </c>
      <c r="AI126" s="61"/>
      <c r="AJ126" s="59">
        <v>1</v>
      </c>
      <c r="AK126" s="60"/>
      <c r="AL126" s="61"/>
      <c r="AM126" s="59">
        <v>1</v>
      </c>
      <c r="AN126" s="60"/>
      <c r="AO126" s="61"/>
      <c r="AP126" s="59"/>
      <c r="AQ126" s="60"/>
      <c r="AR126" s="61"/>
      <c r="AS126" s="59">
        <v>1</v>
      </c>
      <c r="AT126" s="60"/>
      <c r="AU126" s="61"/>
      <c r="AV126" s="59">
        <v>1</v>
      </c>
      <c r="AW126" s="60"/>
      <c r="AX126" s="61"/>
      <c r="AY126" s="59">
        <v>1</v>
      </c>
      <c r="AZ126" s="60"/>
      <c r="BA126" s="61"/>
      <c r="BB126" s="59"/>
      <c r="BC126" s="60">
        <v>1</v>
      </c>
      <c r="BD126" s="61"/>
      <c r="BE126" s="59"/>
      <c r="BF126" s="60"/>
      <c r="BG126" s="61"/>
      <c r="BH126" s="62">
        <v>1</v>
      </c>
      <c r="BI126" s="60"/>
      <c r="BJ126" s="61"/>
    </row>
    <row r="127" spans="1:62" ht="45">
      <c r="A127" s="31">
        <f t="shared" si="1"/>
        <v>123</v>
      </c>
      <c r="B127" s="27" t="s">
        <v>781</v>
      </c>
      <c r="C127" s="29" t="s">
        <v>36</v>
      </c>
      <c r="D127" s="27" t="s">
        <v>782</v>
      </c>
      <c r="E127" s="29" t="s">
        <v>783</v>
      </c>
      <c r="F127" s="30" t="s">
        <v>433</v>
      </c>
      <c r="G127" s="17" t="s">
        <v>406</v>
      </c>
      <c r="H127" s="24" t="s">
        <v>526</v>
      </c>
      <c r="I127" s="56">
        <v>1</v>
      </c>
      <c r="J127" s="57"/>
      <c r="K127" s="58"/>
      <c r="L127" s="59">
        <v>1</v>
      </c>
      <c r="M127" s="60"/>
      <c r="N127" s="61"/>
      <c r="O127" s="59">
        <v>1</v>
      </c>
      <c r="P127" s="60"/>
      <c r="Q127" s="61"/>
      <c r="R127" s="59">
        <v>1</v>
      </c>
      <c r="S127" s="60"/>
      <c r="T127" s="61"/>
      <c r="U127" s="62">
        <v>1</v>
      </c>
      <c r="V127" s="60"/>
      <c r="W127" s="61"/>
      <c r="X127" s="59"/>
      <c r="Y127" s="60">
        <v>1</v>
      </c>
      <c r="Z127" s="61"/>
      <c r="AA127" s="59"/>
      <c r="AB127" s="60">
        <v>1</v>
      </c>
      <c r="AC127" s="61"/>
      <c r="AD127" s="59">
        <v>1</v>
      </c>
      <c r="AE127" s="60"/>
      <c r="AF127" s="61"/>
      <c r="AG127" s="59"/>
      <c r="AH127" s="60"/>
      <c r="AI127" s="61">
        <v>1</v>
      </c>
      <c r="AJ127" s="59">
        <v>1</v>
      </c>
      <c r="AK127" s="60"/>
      <c r="AL127" s="61"/>
      <c r="AM127" s="59"/>
      <c r="AN127" s="60">
        <v>1</v>
      </c>
      <c r="AO127" s="61"/>
      <c r="AP127" s="59"/>
      <c r="AQ127" s="60"/>
      <c r="AR127" s="61"/>
      <c r="AS127" s="59">
        <v>1</v>
      </c>
      <c r="AT127" s="60"/>
      <c r="AU127" s="61"/>
      <c r="AV127" s="59">
        <v>1</v>
      </c>
      <c r="AW127" s="60"/>
      <c r="AX127" s="61"/>
      <c r="AY127" s="59">
        <v>1</v>
      </c>
      <c r="AZ127" s="60"/>
      <c r="BA127" s="61"/>
      <c r="BB127" s="59"/>
      <c r="BC127" s="60">
        <v>1</v>
      </c>
      <c r="BD127" s="61"/>
      <c r="BE127" s="59"/>
      <c r="BF127" s="60"/>
      <c r="BG127" s="61"/>
      <c r="BH127" s="62">
        <v>1</v>
      </c>
      <c r="BI127" s="60"/>
      <c r="BJ127" s="61"/>
    </row>
    <row r="128" spans="1:62" ht="22.5">
      <c r="A128" s="31">
        <f t="shared" si="1"/>
        <v>124</v>
      </c>
      <c r="B128" s="27" t="s">
        <v>784</v>
      </c>
      <c r="C128" s="29" t="s">
        <v>785</v>
      </c>
      <c r="D128" s="27" t="s">
        <v>782</v>
      </c>
      <c r="E128" s="29" t="s">
        <v>786</v>
      </c>
      <c r="F128" s="30" t="s">
        <v>433</v>
      </c>
      <c r="G128" s="17" t="s">
        <v>406</v>
      </c>
      <c r="H128" s="24" t="s">
        <v>527</v>
      </c>
      <c r="I128" s="56">
        <v>1</v>
      </c>
      <c r="J128" s="57"/>
      <c r="K128" s="58"/>
      <c r="L128" s="59">
        <v>1</v>
      </c>
      <c r="M128" s="60"/>
      <c r="N128" s="61"/>
      <c r="O128" s="59">
        <v>1</v>
      </c>
      <c r="P128" s="60"/>
      <c r="Q128" s="61"/>
      <c r="R128" s="59">
        <v>1</v>
      </c>
      <c r="S128" s="60"/>
      <c r="T128" s="61"/>
      <c r="U128" s="62">
        <v>1</v>
      </c>
      <c r="V128" s="60"/>
      <c r="W128" s="61"/>
      <c r="X128" s="59">
        <v>1</v>
      </c>
      <c r="Y128" s="60"/>
      <c r="Z128" s="61"/>
      <c r="AA128" s="59">
        <v>1</v>
      </c>
      <c r="AB128" s="60"/>
      <c r="AC128" s="61"/>
      <c r="AD128" s="59">
        <v>1</v>
      </c>
      <c r="AE128" s="60"/>
      <c r="AF128" s="61"/>
      <c r="AG128" s="59"/>
      <c r="AH128" s="60">
        <v>1</v>
      </c>
      <c r="AI128" s="61"/>
      <c r="AJ128" s="59">
        <v>1</v>
      </c>
      <c r="AK128" s="60"/>
      <c r="AL128" s="61"/>
      <c r="AM128" s="59">
        <v>1</v>
      </c>
      <c r="AN128" s="60"/>
      <c r="AO128" s="61"/>
      <c r="AP128" s="59"/>
      <c r="AQ128" s="60"/>
      <c r="AR128" s="61"/>
      <c r="AS128" s="59">
        <v>1</v>
      </c>
      <c r="AT128" s="60"/>
      <c r="AU128" s="61"/>
      <c r="AV128" s="59">
        <v>1</v>
      </c>
      <c r="AW128" s="60"/>
      <c r="AX128" s="61"/>
      <c r="AY128" s="59">
        <v>1</v>
      </c>
      <c r="AZ128" s="60"/>
      <c r="BA128" s="61"/>
      <c r="BB128" s="59">
        <v>1</v>
      </c>
      <c r="BC128" s="60"/>
      <c r="BD128" s="61"/>
      <c r="BE128" s="59"/>
      <c r="BF128" s="60"/>
      <c r="BG128" s="61"/>
      <c r="BH128" s="62">
        <v>1</v>
      </c>
      <c r="BI128" s="60"/>
      <c r="BJ128" s="61"/>
    </row>
    <row r="129" spans="1:62" ht="22.5">
      <c r="A129" s="31">
        <f t="shared" si="1"/>
        <v>125</v>
      </c>
      <c r="B129" s="27" t="s">
        <v>787</v>
      </c>
      <c r="C129" s="29" t="s">
        <v>785</v>
      </c>
      <c r="D129" s="27" t="s">
        <v>788</v>
      </c>
      <c r="E129" s="29" t="s">
        <v>789</v>
      </c>
      <c r="F129" s="30" t="s">
        <v>433</v>
      </c>
      <c r="G129" s="17" t="s">
        <v>406</v>
      </c>
      <c r="H129" s="24" t="s">
        <v>528</v>
      </c>
      <c r="I129" s="56">
        <v>1</v>
      </c>
      <c r="J129" s="57"/>
      <c r="K129" s="58"/>
      <c r="L129" s="59">
        <v>1</v>
      </c>
      <c r="M129" s="60"/>
      <c r="N129" s="61"/>
      <c r="O129" s="59">
        <v>1</v>
      </c>
      <c r="P129" s="60"/>
      <c r="Q129" s="61"/>
      <c r="R129" s="59">
        <v>1</v>
      </c>
      <c r="S129" s="60"/>
      <c r="T129" s="61"/>
      <c r="U129" s="62">
        <v>1</v>
      </c>
      <c r="V129" s="60"/>
      <c r="W129" s="61"/>
      <c r="X129" s="59">
        <v>1</v>
      </c>
      <c r="Y129" s="60"/>
      <c r="Z129" s="61"/>
      <c r="AA129" s="59">
        <v>1</v>
      </c>
      <c r="AB129" s="60"/>
      <c r="AC129" s="61"/>
      <c r="AD129" s="59">
        <v>1</v>
      </c>
      <c r="AE129" s="60"/>
      <c r="AF129" s="61"/>
      <c r="AG129" s="59"/>
      <c r="AH129" s="60">
        <v>1</v>
      </c>
      <c r="AI129" s="61"/>
      <c r="AJ129" s="59">
        <v>1</v>
      </c>
      <c r="AK129" s="60"/>
      <c r="AL129" s="61"/>
      <c r="AM129" s="59">
        <v>1</v>
      </c>
      <c r="AN129" s="60"/>
      <c r="AO129" s="61"/>
      <c r="AP129" s="59"/>
      <c r="AQ129" s="60"/>
      <c r="AR129" s="61"/>
      <c r="AS129" s="59">
        <v>1</v>
      </c>
      <c r="AT129" s="60"/>
      <c r="AU129" s="61"/>
      <c r="AV129" s="59">
        <v>1</v>
      </c>
      <c r="AW129" s="60"/>
      <c r="AX129" s="61"/>
      <c r="AY129" s="59">
        <v>1</v>
      </c>
      <c r="AZ129" s="60"/>
      <c r="BA129" s="61"/>
      <c r="BB129" s="59"/>
      <c r="BC129" s="60">
        <v>1</v>
      </c>
      <c r="BD129" s="61"/>
      <c r="BE129" s="59"/>
      <c r="BF129" s="60"/>
      <c r="BG129" s="61"/>
      <c r="BH129" s="62">
        <v>1</v>
      </c>
      <c r="BI129" s="60"/>
      <c r="BJ129" s="61"/>
    </row>
    <row r="130" spans="1:62" ht="22.5">
      <c r="A130" s="31">
        <f t="shared" si="1"/>
        <v>126</v>
      </c>
      <c r="B130" s="27" t="s">
        <v>790</v>
      </c>
      <c r="C130" s="29" t="s">
        <v>791</v>
      </c>
      <c r="D130" s="27" t="s">
        <v>792</v>
      </c>
      <c r="E130" s="29" t="s">
        <v>793</v>
      </c>
      <c r="F130" s="30" t="s">
        <v>433</v>
      </c>
      <c r="G130" s="17" t="s">
        <v>406</v>
      </c>
      <c r="H130" s="24" t="s">
        <v>529</v>
      </c>
      <c r="I130" s="56">
        <v>1</v>
      </c>
      <c r="J130" s="57"/>
      <c r="K130" s="58"/>
      <c r="L130" s="59">
        <v>1</v>
      </c>
      <c r="M130" s="60"/>
      <c r="N130" s="61"/>
      <c r="O130" s="59">
        <v>1</v>
      </c>
      <c r="P130" s="60"/>
      <c r="Q130" s="61"/>
      <c r="R130" s="59">
        <v>1</v>
      </c>
      <c r="S130" s="60"/>
      <c r="T130" s="61"/>
      <c r="U130" s="62">
        <v>1</v>
      </c>
      <c r="V130" s="60"/>
      <c r="W130" s="61"/>
      <c r="X130" s="59">
        <v>1</v>
      </c>
      <c r="Y130" s="60"/>
      <c r="Z130" s="61"/>
      <c r="AA130" s="59">
        <v>1</v>
      </c>
      <c r="AB130" s="60"/>
      <c r="AC130" s="61"/>
      <c r="AD130" s="59">
        <v>1</v>
      </c>
      <c r="AE130" s="60"/>
      <c r="AF130" s="61"/>
      <c r="AG130" s="59"/>
      <c r="AH130" s="60">
        <v>1</v>
      </c>
      <c r="AI130" s="61"/>
      <c r="AJ130" s="59">
        <v>1</v>
      </c>
      <c r="AK130" s="60"/>
      <c r="AL130" s="61"/>
      <c r="AM130" s="59">
        <v>1</v>
      </c>
      <c r="AN130" s="60"/>
      <c r="AO130" s="61"/>
      <c r="AP130" s="59"/>
      <c r="AQ130" s="60"/>
      <c r="AR130" s="61"/>
      <c r="AS130" s="59">
        <v>1</v>
      </c>
      <c r="AT130" s="60"/>
      <c r="AU130" s="61"/>
      <c r="AV130" s="59">
        <v>1</v>
      </c>
      <c r="AW130" s="60"/>
      <c r="AX130" s="61"/>
      <c r="AY130" s="59">
        <v>1</v>
      </c>
      <c r="AZ130" s="60"/>
      <c r="BA130" s="61"/>
      <c r="BB130" s="59"/>
      <c r="BC130" s="60">
        <v>1</v>
      </c>
      <c r="BD130" s="61"/>
      <c r="BE130" s="59"/>
      <c r="BF130" s="60"/>
      <c r="BG130" s="61"/>
      <c r="BH130" s="62">
        <v>1</v>
      </c>
      <c r="BI130" s="60"/>
      <c r="BJ130" s="61"/>
    </row>
    <row r="131" spans="1:62" ht="67.5">
      <c r="A131" s="31">
        <f t="shared" si="1"/>
        <v>127</v>
      </c>
      <c r="B131" s="27" t="s">
        <v>794</v>
      </c>
      <c r="C131" s="29" t="s">
        <v>795</v>
      </c>
      <c r="D131" s="27" t="s">
        <v>792</v>
      </c>
      <c r="E131" s="29" t="s">
        <v>789</v>
      </c>
      <c r="F131" s="30" t="s">
        <v>433</v>
      </c>
      <c r="G131" s="17" t="s">
        <v>406</v>
      </c>
      <c r="H131" s="24" t="s">
        <v>752</v>
      </c>
      <c r="I131" s="56">
        <v>1</v>
      </c>
      <c r="J131" s="57"/>
      <c r="K131" s="58"/>
      <c r="L131" s="59">
        <v>1</v>
      </c>
      <c r="M131" s="60"/>
      <c r="N131" s="61"/>
      <c r="O131" s="59">
        <v>1</v>
      </c>
      <c r="P131" s="60"/>
      <c r="Q131" s="61"/>
      <c r="R131" s="59">
        <v>1</v>
      </c>
      <c r="S131" s="60"/>
      <c r="T131" s="61"/>
      <c r="U131" s="62">
        <v>1</v>
      </c>
      <c r="V131" s="60"/>
      <c r="W131" s="61"/>
      <c r="X131" s="59">
        <v>1</v>
      </c>
      <c r="Y131" s="60"/>
      <c r="Z131" s="61"/>
      <c r="AA131" s="59">
        <v>1</v>
      </c>
      <c r="AB131" s="60"/>
      <c r="AC131" s="61"/>
      <c r="AD131" s="59">
        <v>1</v>
      </c>
      <c r="AE131" s="60"/>
      <c r="AF131" s="61"/>
      <c r="AG131" s="59"/>
      <c r="AH131" s="60">
        <v>1</v>
      </c>
      <c r="AI131" s="61"/>
      <c r="AJ131" s="59">
        <v>1</v>
      </c>
      <c r="AK131" s="60"/>
      <c r="AL131" s="61"/>
      <c r="AM131" s="59">
        <v>1</v>
      </c>
      <c r="AN131" s="60"/>
      <c r="AO131" s="61"/>
      <c r="AP131" s="59"/>
      <c r="AQ131" s="60"/>
      <c r="AR131" s="61"/>
      <c r="AS131" s="59">
        <v>1</v>
      </c>
      <c r="AT131" s="60"/>
      <c r="AU131" s="61"/>
      <c r="AV131" s="59">
        <v>1</v>
      </c>
      <c r="AW131" s="60"/>
      <c r="AX131" s="61"/>
      <c r="AY131" s="59">
        <v>1</v>
      </c>
      <c r="AZ131" s="60"/>
      <c r="BA131" s="61"/>
      <c r="BB131" s="59">
        <v>1</v>
      </c>
      <c r="BC131" s="60"/>
      <c r="BD131" s="61"/>
      <c r="BE131" s="59"/>
      <c r="BF131" s="60"/>
      <c r="BG131" s="61"/>
      <c r="BH131" s="62">
        <v>1</v>
      </c>
      <c r="BI131" s="60"/>
      <c r="BJ131" s="61"/>
    </row>
    <row r="132" spans="1:62" ht="12.75">
      <c r="A132" s="31">
        <f aca="true" t="shared" si="2" ref="A132:A154">A131+1</f>
        <v>128</v>
      </c>
      <c r="B132" s="27" t="s">
        <v>796</v>
      </c>
      <c r="C132" s="29" t="s">
        <v>64</v>
      </c>
      <c r="D132" s="27" t="s">
        <v>797</v>
      </c>
      <c r="E132" s="29" t="s">
        <v>793</v>
      </c>
      <c r="F132" s="30" t="s">
        <v>433</v>
      </c>
      <c r="G132" s="17" t="s">
        <v>406</v>
      </c>
      <c r="H132" s="24" t="s">
        <v>753</v>
      </c>
      <c r="I132" s="56">
        <v>1</v>
      </c>
      <c r="J132" s="57"/>
      <c r="K132" s="58"/>
      <c r="L132" s="59">
        <v>1</v>
      </c>
      <c r="M132" s="60"/>
      <c r="N132" s="61"/>
      <c r="O132" s="59">
        <v>1</v>
      </c>
      <c r="P132" s="60"/>
      <c r="Q132" s="61"/>
      <c r="R132" s="59">
        <v>1</v>
      </c>
      <c r="S132" s="60"/>
      <c r="T132" s="61"/>
      <c r="U132" s="62">
        <v>1</v>
      </c>
      <c r="V132" s="60"/>
      <c r="W132" s="61"/>
      <c r="X132" s="59">
        <v>1</v>
      </c>
      <c r="Y132" s="60"/>
      <c r="Z132" s="61"/>
      <c r="AA132" s="59">
        <v>1</v>
      </c>
      <c r="AB132" s="60"/>
      <c r="AC132" s="61"/>
      <c r="AD132" s="59">
        <v>1</v>
      </c>
      <c r="AE132" s="60"/>
      <c r="AF132" s="61"/>
      <c r="AG132" s="59"/>
      <c r="AH132" s="60">
        <v>1</v>
      </c>
      <c r="AI132" s="61"/>
      <c r="AJ132" s="59">
        <v>1</v>
      </c>
      <c r="AK132" s="60"/>
      <c r="AL132" s="61"/>
      <c r="AM132" s="59">
        <v>1</v>
      </c>
      <c r="AN132" s="60"/>
      <c r="AO132" s="61"/>
      <c r="AP132" s="59"/>
      <c r="AQ132" s="60"/>
      <c r="AR132" s="61"/>
      <c r="AS132" s="59">
        <v>1</v>
      </c>
      <c r="AT132" s="60"/>
      <c r="AU132" s="61"/>
      <c r="AV132" s="59">
        <v>1</v>
      </c>
      <c r="AW132" s="60"/>
      <c r="AX132" s="61"/>
      <c r="AY132" s="59">
        <v>1</v>
      </c>
      <c r="AZ132" s="60"/>
      <c r="BA132" s="61"/>
      <c r="BB132" s="59"/>
      <c r="BC132" s="60">
        <v>1</v>
      </c>
      <c r="BD132" s="61"/>
      <c r="BE132" s="59"/>
      <c r="BF132" s="60"/>
      <c r="BG132" s="61"/>
      <c r="BH132" s="62">
        <v>1</v>
      </c>
      <c r="BI132" s="60"/>
      <c r="BJ132" s="61"/>
    </row>
    <row r="133" spans="1:62" ht="78.75">
      <c r="A133" s="31">
        <f t="shared" si="2"/>
        <v>129</v>
      </c>
      <c r="B133" s="27" t="s">
        <v>798</v>
      </c>
      <c r="C133" s="29" t="s">
        <v>785</v>
      </c>
      <c r="D133" s="27" t="s">
        <v>797</v>
      </c>
      <c r="E133" s="29" t="s">
        <v>789</v>
      </c>
      <c r="F133" s="30" t="s">
        <v>433</v>
      </c>
      <c r="G133" s="17" t="s">
        <v>406</v>
      </c>
      <c r="H133" s="24" t="s">
        <v>876</v>
      </c>
      <c r="I133" s="56">
        <v>1</v>
      </c>
      <c r="J133" s="57"/>
      <c r="K133" s="58"/>
      <c r="L133" s="59">
        <v>1</v>
      </c>
      <c r="M133" s="60"/>
      <c r="N133" s="61"/>
      <c r="O133" s="59">
        <v>1</v>
      </c>
      <c r="P133" s="60"/>
      <c r="Q133" s="61"/>
      <c r="R133" s="59">
        <v>1</v>
      </c>
      <c r="S133" s="60"/>
      <c r="T133" s="61"/>
      <c r="U133" s="62">
        <v>1</v>
      </c>
      <c r="V133" s="60"/>
      <c r="W133" s="61"/>
      <c r="X133" s="59">
        <v>1</v>
      </c>
      <c r="Y133" s="60"/>
      <c r="Z133" s="61"/>
      <c r="AA133" s="59">
        <v>1</v>
      </c>
      <c r="AB133" s="60"/>
      <c r="AC133" s="61"/>
      <c r="AD133" s="59">
        <v>1</v>
      </c>
      <c r="AE133" s="60"/>
      <c r="AF133" s="61"/>
      <c r="AG133" s="59"/>
      <c r="AH133" s="60">
        <v>1</v>
      </c>
      <c r="AI133" s="61"/>
      <c r="AJ133" s="59">
        <v>1</v>
      </c>
      <c r="AK133" s="60"/>
      <c r="AL133" s="61"/>
      <c r="AM133" s="59">
        <v>1</v>
      </c>
      <c r="AN133" s="60"/>
      <c r="AO133" s="61"/>
      <c r="AP133" s="59"/>
      <c r="AQ133" s="60"/>
      <c r="AR133" s="61"/>
      <c r="AS133" s="59">
        <v>1</v>
      </c>
      <c r="AT133" s="60"/>
      <c r="AU133" s="61"/>
      <c r="AV133" s="59">
        <v>1</v>
      </c>
      <c r="AW133" s="60"/>
      <c r="AX133" s="61"/>
      <c r="AY133" s="59">
        <v>1</v>
      </c>
      <c r="AZ133" s="60"/>
      <c r="BA133" s="61"/>
      <c r="BB133" s="59">
        <v>1</v>
      </c>
      <c r="BC133" s="60"/>
      <c r="BD133" s="61"/>
      <c r="BE133" s="59"/>
      <c r="BF133" s="60"/>
      <c r="BG133" s="61"/>
      <c r="BH133" s="62">
        <v>1</v>
      </c>
      <c r="BI133" s="60"/>
      <c r="BJ133" s="61"/>
    </row>
    <row r="134" spans="1:62" ht="56.25">
      <c r="A134" s="31">
        <f t="shared" si="2"/>
        <v>130</v>
      </c>
      <c r="B134" s="27" t="s">
        <v>799</v>
      </c>
      <c r="C134" s="29" t="s">
        <v>800</v>
      </c>
      <c r="D134" s="27" t="s">
        <v>801</v>
      </c>
      <c r="E134" s="29" t="s">
        <v>802</v>
      </c>
      <c r="F134" s="30" t="s">
        <v>433</v>
      </c>
      <c r="G134" s="17" t="s">
        <v>406</v>
      </c>
      <c r="H134" s="24" t="s">
        <v>877</v>
      </c>
      <c r="I134" s="56">
        <v>1</v>
      </c>
      <c r="J134" s="57"/>
      <c r="K134" s="58"/>
      <c r="L134" s="59">
        <v>1</v>
      </c>
      <c r="M134" s="60"/>
      <c r="N134" s="61"/>
      <c r="O134" s="59">
        <v>1</v>
      </c>
      <c r="P134" s="60"/>
      <c r="Q134" s="61"/>
      <c r="R134" s="59">
        <v>1</v>
      </c>
      <c r="S134" s="60"/>
      <c r="T134" s="61"/>
      <c r="U134" s="62">
        <v>1</v>
      </c>
      <c r="V134" s="60"/>
      <c r="W134" s="61"/>
      <c r="X134" s="59">
        <v>1</v>
      </c>
      <c r="Y134" s="60"/>
      <c r="Z134" s="61"/>
      <c r="AA134" s="59">
        <v>1</v>
      </c>
      <c r="AB134" s="60"/>
      <c r="AC134" s="61"/>
      <c r="AD134" s="59">
        <v>1</v>
      </c>
      <c r="AE134" s="60"/>
      <c r="AF134" s="61"/>
      <c r="AG134" s="59"/>
      <c r="AH134" s="60">
        <v>1</v>
      </c>
      <c r="AI134" s="61"/>
      <c r="AJ134" s="59">
        <v>1</v>
      </c>
      <c r="AK134" s="60"/>
      <c r="AL134" s="61"/>
      <c r="AM134" s="59">
        <v>1</v>
      </c>
      <c r="AN134" s="60"/>
      <c r="AO134" s="61"/>
      <c r="AP134" s="59"/>
      <c r="AQ134" s="60"/>
      <c r="AR134" s="61"/>
      <c r="AS134" s="59">
        <v>1</v>
      </c>
      <c r="AT134" s="60"/>
      <c r="AU134" s="61"/>
      <c r="AV134" s="59">
        <v>1</v>
      </c>
      <c r="AW134" s="60"/>
      <c r="AX134" s="61"/>
      <c r="AY134" s="59">
        <v>1</v>
      </c>
      <c r="AZ134" s="60"/>
      <c r="BA134" s="61"/>
      <c r="BB134" s="59"/>
      <c r="BC134" s="60">
        <v>1</v>
      </c>
      <c r="BD134" s="61"/>
      <c r="BE134" s="59"/>
      <c r="BF134" s="60"/>
      <c r="BG134" s="61"/>
      <c r="BH134" s="62">
        <v>1</v>
      </c>
      <c r="BI134" s="60"/>
      <c r="BJ134" s="61"/>
    </row>
    <row r="135" spans="1:62" ht="45">
      <c r="A135" s="31">
        <f t="shared" si="2"/>
        <v>131</v>
      </c>
      <c r="B135" s="27" t="s">
        <v>803</v>
      </c>
      <c r="C135" s="29" t="s">
        <v>804</v>
      </c>
      <c r="D135" s="27" t="s">
        <v>805</v>
      </c>
      <c r="E135" s="29" t="s">
        <v>802</v>
      </c>
      <c r="F135" s="30" t="s">
        <v>433</v>
      </c>
      <c r="G135" s="17" t="s">
        <v>406</v>
      </c>
      <c r="H135" s="24" t="s">
        <v>878</v>
      </c>
      <c r="I135" s="56">
        <v>1</v>
      </c>
      <c r="J135" s="57"/>
      <c r="K135" s="58"/>
      <c r="L135" s="59">
        <v>1</v>
      </c>
      <c r="M135" s="60"/>
      <c r="N135" s="61"/>
      <c r="O135" s="59">
        <v>1</v>
      </c>
      <c r="P135" s="60"/>
      <c r="Q135" s="61"/>
      <c r="R135" s="59">
        <v>1</v>
      </c>
      <c r="S135" s="60"/>
      <c r="T135" s="61"/>
      <c r="U135" s="62">
        <v>1</v>
      </c>
      <c r="V135" s="60"/>
      <c r="W135" s="61"/>
      <c r="X135" s="59">
        <v>1</v>
      </c>
      <c r="Y135" s="60"/>
      <c r="Z135" s="61"/>
      <c r="AA135" s="59">
        <v>1</v>
      </c>
      <c r="AB135" s="60"/>
      <c r="AC135" s="61"/>
      <c r="AD135" s="59">
        <v>1</v>
      </c>
      <c r="AE135" s="60"/>
      <c r="AF135" s="61"/>
      <c r="AG135" s="59"/>
      <c r="AH135" s="60">
        <v>1</v>
      </c>
      <c r="AI135" s="61"/>
      <c r="AJ135" s="59">
        <v>1</v>
      </c>
      <c r="AK135" s="60"/>
      <c r="AL135" s="61"/>
      <c r="AM135" s="59">
        <v>1</v>
      </c>
      <c r="AN135" s="60"/>
      <c r="AO135" s="61"/>
      <c r="AP135" s="59"/>
      <c r="AQ135" s="60"/>
      <c r="AR135" s="61"/>
      <c r="AS135" s="59">
        <v>1</v>
      </c>
      <c r="AT135" s="60"/>
      <c r="AU135" s="61"/>
      <c r="AV135" s="59">
        <v>1</v>
      </c>
      <c r="AW135" s="60"/>
      <c r="AX135" s="61"/>
      <c r="AY135" s="59">
        <v>1</v>
      </c>
      <c r="AZ135" s="60"/>
      <c r="BA135" s="61"/>
      <c r="BB135" s="59"/>
      <c r="BC135" s="60">
        <v>1</v>
      </c>
      <c r="BD135" s="61"/>
      <c r="BE135" s="59"/>
      <c r="BF135" s="60"/>
      <c r="BG135" s="61"/>
      <c r="BH135" s="62">
        <v>1</v>
      </c>
      <c r="BI135" s="60"/>
      <c r="BJ135" s="61"/>
    </row>
    <row r="136" spans="1:62" ht="22.5">
      <c r="A136" s="31">
        <f t="shared" si="2"/>
        <v>132</v>
      </c>
      <c r="B136" s="27" t="s">
        <v>806</v>
      </c>
      <c r="C136" s="29" t="s">
        <v>804</v>
      </c>
      <c r="D136" s="27" t="s">
        <v>807</v>
      </c>
      <c r="E136" s="29" t="s">
        <v>800</v>
      </c>
      <c r="F136" s="30" t="s">
        <v>433</v>
      </c>
      <c r="G136" s="17" t="s">
        <v>406</v>
      </c>
      <c r="H136" s="24" t="s">
        <v>879</v>
      </c>
      <c r="I136" s="56">
        <v>1</v>
      </c>
      <c r="J136" s="57"/>
      <c r="K136" s="58"/>
      <c r="L136" s="59">
        <v>1</v>
      </c>
      <c r="M136" s="60"/>
      <c r="N136" s="61"/>
      <c r="O136" s="59">
        <v>1</v>
      </c>
      <c r="P136" s="60"/>
      <c r="Q136" s="61"/>
      <c r="R136" s="59">
        <v>1</v>
      </c>
      <c r="S136" s="60"/>
      <c r="T136" s="61"/>
      <c r="U136" s="62">
        <v>1</v>
      </c>
      <c r="V136" s="60"/>
      <c r="W136" s="61"/>
      <c r="X136" s="59">
        <v>1</v>
      </c>
      <c r="Y136" s="60"/>
      <c r="Z136" s="61"/>
      <c r="AA136" s="59">
        <v>1</v>
      </c>
      <c r="AB136" s="60"/>
      <c r="AC136" s="61"/>
      <c r="AD136" s="59">
        <v>1</v>
      </c>
      <c r="AE136" s="60"/>
      <c r="AF136" s="61"/>
      <c r="AG136" s="59"/>
      <c r="AH136" s="60">
        <v>1</v>
      </c>
      <c r="AI136" s="61"/>
      <c r="AJ136" s="59">
        <v>1</v>
      </c>
      <c r="AK136" s="60"/>
      <c r="AL136" s="61"/>
      <c r="AM136" s="59">
        <v>1</v>
      </c>
      <c r="AN136" s="60"/>
      <c r="AO136" s="61"/>
      <c r="AP136" s="59"/>
      <c r="AQ136" s="60"/>
      <c r="AR136" s="61"/>
      <c r="AS136" s="59">
        <v>1</v>
      </c>
      <c r="AT136" s="60"/>
      <c r="AU136" s="61"/>
      <c r="AV136" s="59">
        <v>1</v>
      </c>
      <c r="AW136" s="60"/>
      <c r="AX136" s="61"/>
      <c r="AY136" s="59">
        <v>1</v>
      </c>
      <c r="AZ136" s="60"/>
      <c r="BA136" s="61"/>
      <c r="BB136" s="59"/>
      <c r="BC136" s="60">
        <v>1</v>
      </c>
      <c r="BD136" s="61"/>
      <c r="BE136" s="59"/>
      <c r="BF136" s="60"/>
      <c r="BG136" s="61"/>
      <c r="BH136" s="62">
        <v>1</v>
      </c>
      <c r="BI136" s="60"/>
      <c r="BJ136" s="61"/>
    </row>
    <row r="137" spans="1:62" ht="33.75">
      <c r="A137" s="31">
        <f t="shared" si="2"/>
        <v>133</v>
      </c>
      <c r="B137" s="27" t="s">
        <v>808</v>
      </c>
      <c r="C137" s="29" t="s">
        <v>765</v>
      </c>
      <c r="D137" s="27" t="s">
        <v>809</v>
      </c>
      <c r="E137" s="29" t="s">
        <v>800</v>
      </c>
      <c r="F137" s="30" t="s">
        <v>433</v>
      </c>
      <c r="G137" s="17" t="s">
        <v>406</v>
      </c>
      <c r="H137" s="24" t="s">
        <v>305</v>
      </c>
      <c r="I137" s="56">
        <v>1</v>
      </c>
      <c r="J137" s="57"/>
      <c r="K137" s="58"/>
      <c r="L137" s="59">
        <v>1</v>
      </c>
      <c r="M137" s="60"/>
      <c r="N137" s="61"/>
      <c r="O137" s="59">
        <v>1</v>
      </c>
      <c r="P137" s="60"/>
      <c r="Q137" s="61"/>
      <c r="R137" s="59">
        <v>1</v>
      </c>
      <c r="S137" s="60"/>
      <c r="T137" s="61"/>
      <c r="U137" s="62">
        <v>1</v>
      </c>
      <c r="V137" s="60"/>
      <c r="W137" s="61"/>
      <c r="X137" s="59">
        <v>1</v>
      </c>
      <c r="Y137" s="60"/>
      <c r="Z137" s="61"/>
      <c r="AA137" s="59">
        <v>1</v>
      </c>
      <c r="AB137" s="60"/>
      <c r="AC137" s="61"/>
      <c r="AD137" s="59">
        <v>1</v>
      </c>
      <c r="AE137" s="60"/>
      <c r="AF137" s="61"/>
      <c r="AG137" s="59"/>
      <c r="AH137" s="60">
        <v>1</v>
      </c>
      <c r="AI137" s="61"/>
      <c r="AJ137" s="59">
        <v>1</v>
      </c>
      <c r="AK137" s="60"/>
      <c r="AL137" s="61"/>
      <c r="AM137" s="59">
        <v>1</v>
      </c>
      <c r="AN137" s="60"/>
      <c r="AO137" s="61"/>
      <c r="AP137" s="59"/>
      <c r="AQ137" s="60"/>
      <c r="AR137" s="61"/>
      <c r="AS137" s="59">
        <v>1</v>
      </c>
      <c r="AT137" s="60"/>
      <c r="AU137" s="61"/>
      <c r="AV137" s="59">
        <v>1</v>
      </c>
      <c r="AW137" s="60"/>
      <c r="AX137" s="61"/>
      <c r="AY137" s="59">
        <v>1</v>
      </c>
      <c r="AZ137" s="60"/>
      <c r="BA137" s="61"/>
      <c r="BB137" s="59"/>
      <c r="BC137" s="60">
        <v>1</v>
      </c>
      <c r="BD137" s="61"/>
      <c r="BE137" s="59"/>
      <c r="BF137" s="60"/>
      <c r="BG137" s="61"/>
      <c r="BH137" s="62">
        <v>1</v>
      </c>
      <c r="BI137" s="60"/>
      <c r="BJ137" s="61"/>
    </row>
    <row r="138" spans="1:62" ht="56.25">
      <c r="A138" s="31">
        <f t="shared" si="2"/>
        <v>134</v>
      </c>
      <c r="B138" s="27" t="s">
        <v>810</v>
      </c>
      <c r="C138" s="29" t="s">
        <v>765</v>
      </c>
      <c r="D138" s="27" t="s">
        <v>811</v>
      </c>
      <c r="E138" s="29" t="s">
        <v>804</v>
      </c>
      <c r="F138" s="30" t="s">
        <v>433</v>
      </c>
      <c r="G138" s="17" t="s">
        <v>406</v>
      </c>
      <c r="H138" s="24" t="s">
        <v>583</v>
      </c>
      <c r="I138" s="56">
        <v>1</v>
      </c>
      <c r="J138" s="57"/>
      <c r="K138" s="58"/>
      <c r="L138" s="59">
        <v>1</v>
      </c>
      <c r="M138" s="60"/>
      <c r="N138" s="61"/>
      <c r="O138" s="59">
        <v>1</v>
      </c>
      <c r="P138" s="60"/>
      <c r="Q138" s="61"/>
      <c r="R138" s="59">
        <v>1</v>
      </c>
      <c r="S138" s="60"/>
      <c r="T138" s="61"/>
      <c r="U138" s="62">
        <v>1</v>
      </c>
      <c r="V138" s="60"/>
      <c r="W138" s="61"/>
      <c r="X138" s="59">
        <v>1</v>
      </c>
      <c r="Y138" s="60"/>
      <c r="Z138" s="61"/>
      <c r="AA138" s="59">
        <v>1</v>
      </c>
      <c r="AB138" s="60"/>
      <c r="AC138" s="61"/>
      <c r="AD138" s="59">
        <v>1</v>
      </c>
      <c r="AE138" s="60"/>
      <c r="AF138" s="61"/>
      <c r="AG138" s="59"/>
      <c r="AH138" s="60">
        <v>1</v>
      </c>
      <c r="AI138" s="61"/>
      <c r="AJ138" s="59">
        <v>1</v>
      </c>
      <c r="AK138" s="60"/>
      <c r="AL138" s="61"/>
      <c r="AM138" s="59">
        <v>1</v>
      </c>
      <c r="AN138" s="60"/>
      <c r="AO138" s="61"/>
      <c r="AP138" s="59"/>
      <c r="AQ138" s="60"/>
      <c r="AR138" s="61"/>
      <c r="AS138" s="59">
        <v>1</v>
      </c>
      <c r="AT138" s="60"/>
      <c r="AU138" s="61"/>
      <c r="AV138" s="59">
        <v>1</v>
      </c>
      <c r="AW138" s="60"/>
      <c r="AX138" s="61"/>
      <c r="AY138" s="59">
        <v>1</v>
      </c>
      <c r="AZ138" s="60"/>
      <c r="BA138" s="61"/>
      <c r="BB138" s="59"/>
      <c r="BC138" s="60">
        <v>1</v>
      </c>
      <c r="BD138" s="61"/>
      <c r="BE138" s="59"/>
      <c r="BF138" s="60"/>
      <c r="BG138" s="61"/>
      <c r="BH138" s="62">
        <v>1</v>
      </c>
      <c r="BI138" s="60"/>
      <c r="BJ138" s="61"/>
    </row>
    <row r="139" spans="1:62" ht="22.5">
      <c r="A139" s="31">
        <f t="shared" si="2"/>
        <v>135</v>
      </c>
      <c r="B139" s="27" t="s">
        <v>812</v>
      </c>
      <c r="C139" s="29" t="s">
        <v>71</v>
      </c>
      <c r="D139" s="27" t="s">
        <v>813</v>
      </c>
      <c r="E139" s="29" t="s">
        <v>804</v>
      </c>
      <c r="F139" s="30" t="s">
        <v>433</v>
      </c>
      <c r="G139" s="17" t="s">
        <v>406</v>
      </c>
      <c r="H139" s="24" t="s">
        <v>584</v>
      </c>
      <c r="I139" s="56">
        <v>1</v>
      </c>
      <c r="J139" s="57"/>
      <c r="K139" s="58"/>
      <c r="L139" s="59">
        <v>1</v>
      </c>
      <c r="M139" s="60"/>
      <c r="N139" s="61"/>
      <c r="O139" s="59">
        <v>1</v>
      </c>
      <c r="P139" s="60"/>
      <c r="Q139" s="61"/>
      <c r="R139" s="59">
        <v>1</v>
      </c>
      <c r="S139" s="60"/>
      <c r="T139" s="61"/>
      <c r="U139" s="62">
        <v>1</v>
      </c>
      <c r="V139" s="60"/>
      <c r="W139" s="61"/>
      <c r="X139" s="59">
        <v>1</v>
      </c>
      <c r="Y139" s="60"/>
      <c r="Z139" s="61"/>
      <c r="AA139" s="59">
        <v>1</v>
      </c>
      <c r="AB139" s="60"/>
      <c r="AC139" s="61"/>
      <c r="AD139" s="59">
        <v>1</v>
      </c>
      <c r="AE139" s="60"/>
      <c r="AF139" s="61"/>
      <c r="AG139" s="59"/>
      <c r="AH139" s="60">
        <v>1</v>
      </c>
      <c r="AI139" s="61"/>
      <c r="AJ139" s="59">
        <v>1</v>
      </c>
      <c r="AK139" s="60"/>
      <c r="AL139" s="61"/>
      <c r="AM139" s="59">
        <v>1</v>
      </c>
      <c r="AN139" s="60"/>
      <c r="AO139" s="61"/>
      <c r="AP139" s="59"/>
      <c r="AQ139" s="60"/>
      <c r="AR139" s="61"/>
      <c r="AS139" s="59">
        <v>1</v>
      </c>
      <c r="AT139" s="60"/>
      <c r="AU139" s="61"/>
      <c r="AV139" s="59">
        <v>1</v>
      </c>
      <c r="AW139" s="60"/>
      <c r="AX139" s="61"/>
      <c r="AY139" s="59">
        <v>1</v>
      </c>
      <c r="AZ139" s="60"/>
      <c r="BA139" s="61"/>
      <c r="BB139" s="59"/>
      <c r="BC139" s="60">
        <v>1</v>
      </c>
      <c r="BD139" s="61"/>
      <c r="BE139" s="59"/>
      <c r="BF139" s="60"/>
      <c r="BG139" s="61"/>
      <c r="BH139" s="62">
        <v>1</v>
      </c>
      <c r="BI139" s="60"/>
      <c r="BJ139" s="61"/>
    </row>
    <row r="140" spans="1:62" ht="22.5">
      <c r="A140" s="31">
        <f t="shared" si="2"/>
        <v>136</v>
      </c>
      <c r="B140" s="27" t="s">
        <v>814</v>
      </c>
      <c r="C140" s="29" t="s">
        <v>71</v>
      </c>
      <c r="D140" s="27" t="s">
        <v>815</v>
      </c>
      <c r="E140" s="29" t="s">
        <v>816</v>
      </c>
      <c r="F140" s="30" t="s">
        <v>433</v>
      </c>
      <c r="G140" s="17" t="s">
        <v>406</v>
      </c>
      <c r="H140" s="24" t="s">
        <v>585</v>
      </c>
      <c r="I140" s="56">
        <v>1</v>
      </c>
      <c r="J140" s="57"/>
      <c r="K140" s="58"/>
      <c r="L140" s="59">
        <v>1</v>
      </c>
      <c r="M140" s="60"/>
      <c r="N140" s="61"/>
      <c r="O140" s="59">
        <v>1</v>
      </c>
      <c r="P140" s="60"/>
      <c r="Q140" s="61"/>
      <c r="R140" s="59">
        <v>1</v>
      </c>
      <c r="S140" s="60"/>
      <c r="T140" s="61"/>
      <c r="U140" s="62">
        <v>1</v>
      </c>
      <c r="V140" s="60"/>
      <c r="W140" s="61"/>
      <c r="X140" s="59">
        <v>1</v>
      </c>
      <c r="Y140" s="60"/>
      <c r="Z140" s="61"/>
      <c r="AA140" s="59">
        <v>1</v>
      </c>
      <c r="AB140" s="60"/>
      <c r="AC140" s="61"/>
      <c r="AD140" s="59">
        <v>1</v>
      </c>
      <c r="AE140" s="60"/>
      <c r="AF140" s="61"/>
      <c r="AG140" s="59"/>
      <c r="AH140" s="60">
        <v>1</v>
      </c>
      <c r="AI140" s="61"/>
      <c r="AJ140" s="59">
        <v>1</v>
      </c>
      <c r="AK140" s="60"/>
      <c r="AL140" s="61"/>
      <c r="AM140" s="59">
        <v>1</v>
      </c>
      <c r="AN140" s="60"/>
      <c r="AO140" s="61"/>
      <c r="AP140" s="59"/>
      <c r="AQ140" s="60"/>
      <c r="AR140" s="61"/>
      <c r="AS140" s="59">
        <v>1</v>
      </c>
      <c r="AT140" s="60"/>
      <c r="AU140" s="61"/>
      <c r="AV140" s="59">
        <v>1</v>
      </c>
      <c r="AW140" s="60"/>
      <c r="AX140" s="61"/>
      <c r="AY140" s="59">
        <v>1</v>
      </c>
      <c r="AZ140" s="60"/>
      <c r="BA140" s="61"/>
      <c r="BB140" s="59"/>
      <c r="BC140" s="60">
        <v>1</v>
      </c>
      <c r="BD140" s="61"/>
      <c r="BE140" s="59"/>
      <c r="BF140" s="60"/>
      <c r="BG140" s="61"/>
      <c r="BH140" s="62">
        <v>1</v>
      </c>
      <c r="BI140" s="60"/>
      <c r="BJ140" s="61"/>
    </row>
    <row r="141" spans="1:62" ht="22.5">
      <c r="A141" s="31">
        <f t="shared" si="2"/>
        <v>137</v>
      </c>
      <c r="B141" s="27" t="s">
        <v>817</v>
      </c>
      <c r="C141" s="29" t="s">
        <v>71</v>
      </c>
      <c r="D141" s="27" t="s">
        <v>818</v>
      </c>
      <c r="E141" s="29" t="s">
        <v>804</v>
      </c>
      <c r="F141" s="30" t="s">
        <v>433</v>
      </c>
      <c r="G141" s="17" t="s">
        <v>406</v>
      </c>
      <c r="H141" s="24" t="s">
        <v>586</v>
      </c>
      <c r="I141" s="56">
        <v>1</v>
      </c>
      <c r="J141" s="57"/>
      <c r="K141" s="58"/>
      <c r="L141" s="59">
        <v>1</v>
      </c>
      <c r="M141" s="60"/>
      <c r="N141" s="61"/>
      <c r="O141" s="59">
        <v>1</v>
      </c>
      <c r="P141" s="60"/>
      <c r="Q141" s="61"/>
      <c r="R141" s="59">
        <v>1</v>
      </c>
      <c r="S141" s="60"/>
      <c r="T141" s="61"/>
      <c r="U141" s="62">
        <v>1</v>
      </c>
      <c r="V141" s="60"/>
      <c r="W141" s="61"/>
      <c r="X141" s="59">
        <v>1</v>
      </c>
      <c r="Y141" s="60"/>
      <c r="Z141" s="61"/>
      <c r="AA141" s="59">
        <v>1</v>
      </c>
      <c r="AB141" s="60"/>
      <c r="AC141" s="61"/>
      <c r="AD141" s="59">
        <v>1</v>
      </c>
      <c r="AE141" s="60"/>
      <c r="AF141" s="61"/>
      <c r="AG141" s="59"/>
      <c r="AH141" s="60">
        <v>1</v>
      </c>
      <c r="AI141" s="61"/>
      <c r="AJ141" s="59">
        <v>1</v>
      </c>
      <c r="AK141" s="60"/>
      <c r="AL141" s="61"/>
      <c r="AM141" s="59">
        <v>1</v>
      </c>
      <c r="AN141" s="60"/>
      <c r="AO141" s="61"/>
      <c r="AP141" s="59"/>
      <c r="AQ141" s="60"/>
      <c r="AR141" s="61"/>
      <c r="AS141" s="59">
        <v>1</v>
      </c>
      <c r="AT141" s="60"/>
      <c r="AU141" s="61"/>
      <c r="AV141" s="59">
        <v>1</v>
      </c>
      <c r="AW141" s="60"/>
      <c r="AX141" s="61"/>
      <c r="AY141" s="59">
        <v>1</v>
      </c>
      <c r="AZ141" s="60"/>
      <c r="BA141" s="61"/>
      <c r="BB141" s="59"/>
      <c r="BC141" s="60">
        <v>1</v>
      </c>
      <c r="BD141" s="61"/>
      <c r="BE141" s="59"/>
      <c r="BF141" s="60"/>
      <c r="BG141" s="61"/>
      <c r="BH141" s="62">
        <v>1</v>
      </c>
      <c r="BI141" s="60"/>
      <c r="BJ141" s="61"/>
    </row>
    <row r="142" spans="1:62" ht="22.5">
      <c r="A142" s="31">
        <f t="shared" si="2"/>
        <v>138</v>
      </c>
      <c r="B142" s="27" t="s">
        <v>819</v>
      </c>
      <c r="C142" s="29" t="s">
        <v>71</v>
      </c>
      <c r="D142" s="27" t="s">
        <v>820</v>
      </c>
      <c r="E142" s="29" t="s">
        <v>804</v>
      </c>
      <c r="F142" s="30" t="s">
        <v>433</v>
      </c>
      <c r="G142" s="17" t="s">
        <v>406</v>
      </c>
      <c r="H142" s="24" t="s">
        <v>389</v>
      </c>
      <c r="I142" s="56">
        <v>1</v>
      </c>
      <c r="J142" s="57"/>
      <c r="K142" s="58"/>
      <c r="L142" s="59">
        <v>1</v>
      </c>
      <c r="M142" s="60"/>
      <c r="N142" s="61"/>
      <c r="O142" s="59">
        <v>1</v>
      </c>
      <c r="P142" s="60"/>
      <c r="Q142" s="61"/>
      <c r="R142" s="59">
        <v>1</v>
      </c>
      <c r="S142" s="60"/>
      <c r="T142" s="61"/>
      <c r="U142" s="62">
        <v>1</v>
      </c>
      <c r="V142" s="60"/>
      <c r="W142" s="61"/>
      <c r="X142" s="59">
        <v>1</v>
      </c>
      <c r="Y142" s="60"/>
      <c r="Z142" s="61"/>
      <c r="AA142" s="59">
        <v>1</v>
      </c>
      <c r="AB142" s="60"/>
      <c r="AC142" s="61"/>
      <c r="AD142" s="59">
        <v>1</v>
      </c>
      <c r="AE142" s="60"/>
      <c r="AF142" s="61"/>
      <c r="AG142" s="59"/>
      <c r="AH142" s="60">
        <v>1</v>
      </c>
      <c r="AI142" s="61"/>
      <c r="AJ142" s="59">
        <v>1</v>
      </c>
      <c r="AK142" s="60"/>
      <c r="AL142" s="61"/>
      <c r="AM142" s="59">
        <v>1</v>
      </c>
      <c r="AN142" s="60"/>
      <c r="AO142" s="61"/>
      <c r="AP142" s="59"/>
      <c r="AQ142" s="60"/>
      <c r="AR142" s="61"/>
      <c r="AS142" s="59">
        <v>1</v>
      </c>
      <c r="AT142" s="60"/>
      <c r="AU142" s="61"/>
      <c r="AV142" s="59">
        <v>1</v>
      </c>
      <c r="AW142" s="60"/>
      <c r="AX142" s="61"/>
      <c r="AY142" s="59">
        <v>1</v>
      </c>
      <c r="AZ142" s="60"/>
      <c r="BA142" s="61"/>
      <c r="BB142" s="59">
        <v>1</v>
      </c>
      <c r="BC142" s="60"/>
      <c r="BD142" s="61"/>
      <c r="BE142" s="59"/>
      <c r="BF142" s="60"/>
      <c r="BG142" s="61"/>
      <c r="BH142" s="62">
        <v>1</v>
      </c>
      <c r="BI142" s="60"/>
      <c r="BJ142" s="61"/>
    </row>
    <row r="143" spans="1:62" ht="101.25">
      <c r="A143" s="31">
        <f t="shared" si="2"/>
        <v>139</v>
      </c>
      <c r="B143" s="27" t="s">
        <v>96</v>
      </c>
      <c r="C143" s="29" t="s">
        <v>42</v>
      </c>
      <c r="D143" s="27" t="s">
        <v>97</v>
      </c>
      <c r="E143" s="29" t="s">
        <v>98</v>
      </c>
      <c r="F143" s="30" t="s">
        <v>433</v>
      </c>
      <c r="G143" s="17" t="s">
        <v>406</v>
      </c>
      <c r="H143" s="24" t="s">
        <v>683</v>
      </c>
      <c r="I143" s="56">
        <v>1</v>
      </c>
      <c r="J143" s="57"/>
      <c r="K143" s="58"/>
      <c r="L143" s="59">
        <v>1</v>
      </c>
      <c r="M143" s="60"/>
      <c r="N143" s="61"/>
      <c r="O143" s="59">
        <v>1</v>
      </c>
      <c r="P143" s="60"/>
      <c r="Q143" s="61"/>
      <c r="R143" s="59">
        <v>1</v>
      </c>
      <c r="S143" s="60"/>
      <c r="T143" s="61"/>
      <c r="U143" s="62">
        <v>1</v>
      </c>
      <c r="V143" s="60"/>
      <c r="W143" s="61"/>
      <c r="X143" s="59">
        <v>1</v>
      </c>
      <c r="Y143" s="60"/>
      <c r="Z143" s="61"/>
      <c r="AA143" s="59">
        <v>1</v>
      </c>
      <c r="AB143" s="60"/>
      <c r="AC143" s="61"/>
      <c r="AD143" s="59">
        <v>1</v>
      </c>
      <c r="AE143" s="60"/>
      <c r="AF143" s="61"/>
      <c r="AG143" s="59"/>
      <c r="AH143" s="60">
        <v>1</v>
      </c>
      <c r="AI143" s="61"/>
      <c r="AJ143" s="59">
        <v>1</v>
      </c>
      <c r="AK143" s="60"/>
      <c r="AL143" s="61"/>
      <c r="AM143" s="59">
        <v>1</v>
      </c>
      <c r="AN143" s="60"/>
      <c r="AO143" s="61"/>
      <c r="AP143" s="59"/>
      <c r="AQ143" s="60"/>
      <c r="AR143" s="61"/>
      <c r="AS143" s="59">
        <v>1</v>
      </c>
      <c r="AT143" s="60"/>
      <c r="AU143" s="61"/>
      <c r="AV143" s="59">
        <v>1</v>
      </c>
      <c r="AW143" s="60"/>
      <c r="AX143" s="61"/>
      <c r="AY143" s="59">
        <v>1</v>
      </c>
      <c r="AZ143" s="60"/>
      <c r="BA143" s="61"/>
      <c r="BB143" s="59"/>
      <c r="BC143" s="60">
        <v>1</v>
      </c>
      <c r="BD143" s="61"/>
      <c r="BE143" s="59"/>
      <c r="BF143" s="60"/>
      <c r="BG143" s="61"/>
      <c r="BH143" s="62">
        <v>1</v>
      </c>
      <c r="BI143" s="60"/>
      <c r="BJ143" s="61"/>
    </row>
    <row r="144" spans="1:62" ht="22.5">
      <c r="A144" s="31">
        <f t="shared" si="2"/>
        <v>140</v>
      </c>
      <c r="B144" s="27" t="s">
        <v>99</v>
      </c>
      <c r="C144" s="29" t="s">
        <v>100</v>
      </c>
      <c r="D144" s="27" t="s">
        <v>101</v>
      </c>
      <c r="E144" s="29" t="s">
        <v>102</v>
      </c>
      <c r="F144" s="30" t="s">
        <v>433</v>
      </c>
      <c r="G144" s="17" t="s">
        <v>406</v>
      </c>
      <c r="H144" s="24" t="s">
        <v>684</v>
      </c>
      <c r="I144" s="56">
        <v>1</v>
      </c>
      <c r="J144" s="57"/>
      <c r="K144" s="58"/>
      <c r="L144" s="59">
        <v>1</v>
      </c>
      <c r="M144" s="60"/>
      <c r="N144" s="61"/>
      <c r="O144" s="59">
        <v>1</v>
      </c>
      <c r="P144" s="60"/>
      <c r="Q144" s="61"/>
      <c r="R144" s="59">
        <v>1</v>
      </c>
      <c r="S144" s="60"/>
      <c r="T144" s="61"/>
      <c r="U144" s="62">
        <v>1</v>
      </c>
      <c r="V144" s="60"/>
      <c r="W144" s="61"/>
      <c r="X144" s="59">
        <v>1</v>
      </c>
      <c r="Y144" s="60"/>
      <c r="Z144" s="61"/>
      <c r="AA144" s="59">
        <v>1</v>
      </c>
      <c r="AB144" s="60"/>
      <c r="AC144" s="61"/>
      <c r="AD144" s="59">
        <v>1</v>
      </c>
      <c r="AE144" s="60"/>
      <c r="AF144" s="61"/>
      <c r="AG144" s="59"/>
      <c r="AH144" s="60">
        <v>1</v>
      </c>
      <c r="AI144" s="61"/>
      <c r="AJ144" s="59">
        <v>1</v>
      </c>
      <c r="AK144" s="60"/>
      <c r="AL144" s="61"/>
      <c r="AM144" s="59">
        <v>1</v>
      </c>
      <c r="AN144" s="60"/>
      <c r="AO144" s="61"/>
      <c r="AP144" s="59"/>
      <c r="AQ144" s="60"/>
      <c r="AR144" s="61"/>
      <c r="AS144" s="59">
        <v>1</v>
      </c>
      <c r="AT144" s="60"/>
      <c r="AU144" s="61"/>
      <c r="AV144" s="59">
        <v>1</v>
      </c>
      <c r="AW144" s="60"/>
      <c r="AX144" s="61"/>
      <c r="AY144" s="59">
        <v>1</v>
      </c>
      <c r="AZ144" s="60"/>
      <c r="BA144" s="61"/>
      <c r="BB144" s="59"/>
      <c r="BC144" s="60">
        <v>1</v>
      </c>
      <c r="BD144" s="61"/>
      <c r="BE144" s="59"/>
      <c r="BF144" s="60"/>
      <c r="BG144" s="61"/>
      <c r="BH144" s="62">
        <v>1</v>
      </c>
      <c r="BI144" s="60"/>
      <c r="BJ144" s="61"/>
    </row>
    <row r="145" spans="1:62" ht="22.5">
      <c r="A145" s="31">
        <f t="shared" si="2"/>
        <v>141</v>
      </c>
      <c r="B145" s="27" t="s">
        <v>103</v>
      </c>
      <c r="C145" s="29" t="s">
        <v>100</v>
      </c>
      <c r="D145" s="27" t="s">
        <v>104</v>
      </c>
      <c r="E145" s="29" t="s">
        <v>71</v>
      </c>
      <c r="F145" s="30" t="s">
        <v>433</v>
      </c>
      <c r="G145" s="17" t="s">
        <v>406</v>
      </c>
      <c r="H145" s="24" t="s">
        <v>685</v>
      </c>
      <c r="I145" s="56">
        <v>1</v>
      </c>
      <c r="J145" s="57"/>
      <c r="K145" s="58"/>
      <c r="L145" s="59">
        <v>1</v>
      </c>
      <c r="M145" s="60"/>
      <c r="N145" s="61"/>
      <c r="O145" s="59">
        <v>1</v>
      </c>
      <c r="P145" s="60"/>
      <c r="Q145" s="61"/>
      <c r="R145" s="59">
        <v>1</v>
      </c>
      <c r="S145" s="60"/>
      <c r="T145" s="61"/>
      <c r="U145" s="62">
        <v>1</v>
      </c>
      <c r="V145" s="60"/>
      <c r="W145" s="61"/>
      <c r="X145" s="59">
        <v>1</v>
      </c>
      <c r="Y145" s="60"/>
      <c r="Z145" s="61"/>
      <c r="AA145" s="59">
        <v>1</v>
      </c>
      <c r="AB145" s="60"/>
      <c r="AC145" s="61"/>
      <c r="AD145" s="59">
        <v>1</v>
      </c>
      <c r="AE145" s="60"/>
      <c r="AF145" s="61"/>
      <c r="AG145" s="59"/>
      <c r="AH145" s="60">
        <v>1</v>
      </c>
      <c r="AI145" s="61"/>
      <c r="AJ145" s="59">
        <v>1</v>
      </c>
      <c r="AK145" s="60"/>
      <c r="AL145" s="61"/>
      <c r="AM145" s="59">
        <v>1</v>
      </c>
      <c r="AN145" s="60"/>
      <c r="AO145" s="61"/>
      <c r="AP145" s="59"/>
      <c r="AQ145" s="60"/>
      <c r="AR145" s="61"/>
      <c r="AS145" s="59">
        <v>1</v>
      </c>
      <c r="AT145" s="60"/>
      <c r="AU145" s="61"/>
      <c r="AV145" s="59">
        <v>1</v>
      </c>
      <c r="AW145" s="60"/>
      <c r="AX145" s="61"/>
      <c r="AY145" s="59">
        <v>1</v>
      </c>
      <c r="AZ145" s="60"/>
      <c r="BA145" s="61"/>
      <c r="BB145" s="59"/>
      <c r="BC145" s="60">
        <v>1</v>
      </c>
      <c r="BD145" s="61"/>
      <c r="BE145" s="59"/>
      <c r="BF145" s="60"/>
      <c r="BG145" s="61"/>
      <c r="BH145" s="62">
        <v>1</v>
      </c>
      <c r="BI145" s="60"/>
      <c r="BJ145" s="61"/>
    </row>
    <row r="146" spans="1:62" ht="33.75">
      <c r="A146" s="31">
        <f t="shared" si="2"/>
        <v>142</v>
      </c>
      <c r="B146" s="27" t="s">
        <v>105</v>
      </c>
      <c r="C146" s="29" t="s">
        <v>42</v>
      </c>
      <c r="D146" s="27" t="s">
        <v>106</v>
      </c>
      <c r="E146" s="29" t="s">
        <v>71</v>
      </c>
      <c r="F146" s="30" t="s">
        <v>433</v>
      </c>
      <c r="G146" s="17" t="s">
        <v>406</v>
      </c>
      <c r="H146" s="24" t="s">
        <v>686</v>
      </c>
      <c r="I146" s="56">
        <v>1</v>
      </c>
      <c r="J146" s="57"/>
      <c r="K146" s="58"/>
      <c r="L146" s="59">
        <v>1</v>
      </c>
      <c r="M146" s="60"/>
      <c r="N146" s="61"/>
      <c r="O146" s="59">
        <v>1</v>
      </c>
      <c r="P146" s="60"/>
      <c r="Q146" s="61"/>
      <c r="R146" s="59">
        <v>1</v>
      </c>
      <c r="S146" s="60"/>
      <c r="T146" s="61"/>
      <c r="U146" s="62">
        <v>1</v>
      </c>
      <c r="V146" s="60"/>
      <c r="W146" s="61"/>
      <c r="X146" s="59">
        <v>1</v>
      </c>
      <c r="Y146" s="60"/>
      <c r="Z146" s="61"/>
      <c r="AA146" s="59">
        <v>1</v>
      </c>
      <c r="AB146" s="60"/>
      <c r="AC146" s="61"/>
      <c r="AD146" s="59">
        <v>1</v>
      </c>
      <c r="AE146" s="60"/>
      <c r="AF146" s="61"/>
      <c r="AG146" s="59"/>
      <c r="AH146" s="60">
        <v>1</v>
      </c>
      <c r="AI146" s="61"/>
      <c r="AJ146" s="59">
        <v>1</v>
      </c>
      <c r="AK146" s="60"/>
      <c r="AL146" s="61"/>
      <c r="AM146" s="59">
        <v>1</v>
      </c>
      <c r="AN146" s="60"/>
      <c r="AO146" s="61"/>
      <c r="AP146" s="59"/>
      <c r="AQ146" s="60"/>
      <c r="AR146" s="61"/>
      <c r="AS146" s="59">
        <v>1</v>
      </c>
      <c r="AT146" s="60"/>
      <c r="AU146" s="61"/>
      <c r="AV146" s="59">
        <v>1</v>
      </c>
      <c r="AW146" s="60"/>
      <c r="AX146" s="61"/>
      <c r="AY146" s="59">
        <v>1</v>
      </c>
      <c r="AZ146" s="60"/>
      <c r="BA146" s="61"/>
      <c r="BB146" s="59"/>
      <c r="BC146" s="60">
        <v>1</v>
      </c>
      <c r="BD146" s="61"/>
      <c r="BE146" s="59"/>
      <c r="BF146" s="60"/>
      <c r="BG146" s="61"/>
      <c r="BH146" s="62">
        <v>1</v>
      </c>
      <c r="BI146" s="60"/>
      <c r="BJ146" s="61"/>
    </row>
    <row r="147" spans="1:62" ht="56.25">
      <c r="A147" s="31">
        <f t="shared" si="2"/>
        <v>143</v>
      </c>
      <c r="B147" s="27" t="s">
        <v>107</v>
      </c>
      <c r="C147" s="29" t="s">
        <v>795</v>
      </c>
      <c r="D147" s="27" t="s">
        <v>108</v>
      </c>
      <c r="E147" s="29" t="s">
        <v>109</v>
      </c>
      <c r="F147" s="30" t="s">
        <v>433</v>
      </c>
      <c r="G147" s="17" t="s">
        <v>406</v>
      </c>
      <c r="H147" s="24" t="s">
        <v>687</v>
      </c>
      <c r="I147" s="56">
        <v>1</v>
      </c>
      <c r="J147" s="57"/>
      <c r="K147" s="58"/>
      <c r="L147" s="59">
        <v>1</v>
      </c>
      <c r="M147" s="60"/>
      <c r="N147" s="61"/>
      <c r="O147" s="59">
        <v>1</v>
      </c>
      <c r="P147" s="60"/>
      <c r="Q147" s="61"/>
      <c r="R147" s="59">
        <v>1</v>
      </c>
      <c r="S147" s="60"/>
      <c r="T147" s="61"/>
      <c r="U147" s="62">
        <v>1</v>
      </c>
      <c r="V147" s="60"/>
      <c r="W147" s="61"/>
      <c r="X147" s="59">
        <v>1</v>
      </c>
      <c r="Y147" s="60"/>
      <c r="Z147" s="61"/>
      <c r="AA147" s="59">
        <v>1</v>
      </c>
      <c r="AB147" s="60"/>
      <c r="AC147" s="61"/>
      <c r="AD147" s="59">
        <v>1</v>
      </c>
      <c r="AE147" s="60"/>
      <c r="AF147" s="61"/>
      <c r="AG147" s="59"/>
      <c r="AH147" s="60">
        <v>1</v>
      </c>
      <c r="AI147" s="61"/>
      <c r="AJ147" s="59">
        <v>1</v>
      </c>
      <c r="AK147" s="60"/>
      <c r="AL147" s="61"/>
      <c r="AM147" s="59">
        <v>1</v>
      </c>
      <c r="AN147" s="60"/>
      <c r="AO147" s="61"/>
      <c r="AP147" s="59"/>
      <c r="AQ147" s="60"/>
      <c r="AR147" s="61"/>
      <c r="AS147" s="59">
        <v>1</v>
      </c>
      <c r="AT147" s="60"/>
      <c r="AU147" s="61"/>
      <c r="AV147" s="59">
        <v>1</v>
      </c>
      <c r="AW147" s="60"/>
      <c r="AX147" s="61"/>
      <c r="AY147" s="59">
        <v>1</v>
      </c>
      <c r="AZ147" s="60"/>
      <c r="BA147" s="61"/>
      <c r="BB147" s="59"/>
      <c r="BC147" s="60">
        <v>1</v>
      </c>
      <c r="BD147" s="61"/>
      <c r="BE147" s="59"/>
      <c r="BF147" s="60"/>
      <c r="BG147" s="61"/>
      <c r="BH147" s="62">
        <v>1</v>
      </c>
      <c r="BI147" s="60"/>
      <c r="BJ147" s="61"/>
    </row>
    <row r="148" spans="1:62" ht="56.25">
      <c r="A148" s="31">
        <f t="shared" si="2"/>
        <v>144</v>
      </c>
      <c r="B148" s="27" t="s">
        <v>110</v>
      </c>
      <c r="C148" s="29" t="s">
        <v>795</v>
      </c>
      <c r="D148" s="27" t="s">
        <v>111</v>
      </c>
      <c r="E148" s="29" t="s">
        <v>109</v>
      </c>
      <c r="F148" s="30" t="s">
        <v>433</v>
      </c>
      <c r="G148" s="17" t="s">
        <v>406</v>
      </c>
      <c r="H148" s="24" t="s">
        <v>502</v>
      </c>
      <c r="I148" s="56">
        <v>1</v>
      </c>
      <c r="J148" s="57"/>
      <c r="K148" s="58"/>
      <c r="L148" s="59">
        <v>1</v>
      </c>
      <c r="M148" s="60"/>
      <c r="N148" s="61"/>
      <c r="O148" s="59">
        <v>1</v>
      </c>
      <c r="P148" s="60"/>
      <c r="Q148" s="61"/>
      <c r="R148" s="59">
        <v>1</v>
      </c>
      <c r="S148" s="60"/>
      <c r="T148" s="61"/>
      <c r="U148" s="62">
        <v>1</v>
      </c>
      <c r="V148" s="60"/>
      <c r="W148" s="61"/>
      <c r="X148" s="59">
        <v>1</v>
      </c>
      <c r="Y148" s="60"/>
      <c r="Z148" s="61"/>
      <c r="AA148" s="59">
        <v>1</v>
      </c>
      <c r="AB148" s="60"/>
      <c r="AC148" s="61"/>
      <c r="AD148" s="59">
        <v>1</v>
      </c>
      <c r="AE148" s="60"/>
      <c r="AF148" s="61"/>
      <c r="AG148" s="59"/>
      <c r="AH148" s="60">
        <v>1</v>
      </c>
      <c r="AI148" s="61"/>
      <c r="AJ148" s="59">
        <v>1</v>
      </c>
      <c r="AK148" s="60"/>
      <c r="AL148" s="61"/>
      <c r="AM148" s="59">
        <v>1</v>
      </c>
      <c r="AN148" s="60"/>
      <c r="AO148" s="61"/>
      <c r="AP148" s="59"/>
      <c r="AQ148" s="60"/>
      <c r="AR148" s="61"/>
      <c r="AS148" s="59">
        <v>1</v>
      </c>
      <c r="AT148" s="60"/>
      <c r="AU148" s="61"/>
      <c r="AV148" s="59">
        <v>1</v>
      </c>
      <c r="AW148" s="60"/>
      <c r="AX148" s="61"/>
      <c r="AY148" s="59">
        <v>1</v>
      </c>
      <c r="AZ148" s="60"/>
      <c r="BA148" s="61"/>
      <c r="BB148" s="59"/>
      <c r="BC148" s="60">
        <v>1</v>
      </c>
      <c r="BD148" s="61"/>
      <c r="BE148" s="59"/>
      <c r="BF148" s="60"/>
      <c r="BG148" s="61"/>
      <c r="BH148" s="62">
        <v>1</v>
      </c>
      <c r="BI148" s="60"/>
      <c r="BJ148" s="61"/>
    </row>
    <row r="149" spans="1:62" ht="78.75">
      <c r="A149" s="31">
        <f t="shared" si="2"/>
        <v>145</v>
      </c>
      <c r="B149" s="27" t="s">
        <v>112</v>
      </c>
      <c r="C149" s="29" t="s">
        <v>42</v>
      </c>
      <c r="D149" s="27" t="s">
        <v>113</v>
      </c>
      <c r="E149" s="29" t="s">
        <v>109</v>
      </c>
      <c r="F149" s="30" t="s">
        <v>433</v>
      </c>
      <c r="G149" s="17" t="s">
        <v>406</v>
      </c>
      <c r="H149" s="24" t="s">
        <v>503</v>
      </c>
      <c r="I149" s="56">
        <v>1</v>
      </c>
      <c r="J149" s="57"/>
      <c r="K149" s="58"/>
      <c r="L149" s="59">
        <v>1</v>
      </c>
      <c r="M149" s="60"/>
      <c r="N149" s="61"/>
      <c r="O149" s="59">
        <v>1</v>
      </c>
      <c r="P149" s="60"/>
      <c r="Q149" s="61"/>
      <c r="R149" s="59">
        <v>1</v>
      </c>
      <c r="S149" s="60"/>
      <c r="T149" s="61"/>
      <c r="U149" s="62">
        <v>1</v>
      </c>
      <c r="V149" s="60"/>
      <c r="W149" s="61"/>
      <c r="X149" s="59">
        <v>1</v>
      </c>
      <c r="Y149" s="60"/>
      <c r="Z149" s="61"/>
      <c r="AA149" s="59">
        <v>1</v>
      </c>
      <c r="AB149" s="60"/>
      <c r="AC149" s="61"/>
      <c r="AD149" s="59">
        <v>1</v>
      </c>
      <c r="AE149" s="60"/>
      <c r="AF149" s="61"/>
      <c r="AG149" s="59"/>
      <c r="AH149" s="60">
        <v>1</v>
      </c>
      <c r="AI149" s="61"/>
      <c r="AJ149" s="59">
        <v>1</v>
      </c>
      <c r="AK149" s="60"/>
      <c r="AL149" s="61"/>
      <c r="AM149" s="59">
        <v>1</v>
      </c>
      <c r="AN149" s="60"/>
      <c r="AO149" s="61"/>
      <c r="AP149" s="59"/>
      <c r="AQ149" s="60"/>
      <c r="AR149" s="61"/>
      <c r="AS149" s="59">
        <v>1</v>
      </c>
      <c r="AT149" s="60"/>
      <c r="AU149" s="61"/>
      <c r="AV149" s="59">
        <v>1</v>
      </c>
      <c r="AW149" s="60"/>
      <c r="AX149" s="61"/>
      <c r="AY149" s="59">
        <v>1</v>
      </c>
      <c r="AZ149" s="60"/>
      <c r="BA149" s="61"/>
      <c r="BB149" s="59">
        <v>1</v>
      </c>
      <c r="BC149" s="60"/>
      <c r="BD149" s="61"/>
      <c r="BE149" s="59"/>
      <c r="BF149" s="60"/>
      <c r="BG149" s="61"/>
      <c r="BH149" s="62">
        <v>1</v>
      </c>
      <c r="BI149" s="60"/>
      <c r="BJ149" s="61"/>
    </row>
    <row r="150" spans="1:62" ht="67.5">
      <c r="A150" s="31">
        <f t="shared" si="2"/>
        <v>146</v>
      </c>
      <c r="B150" s="27" t="s">
        <v>114</v>
      </c>
      <c r="C150" s="29" t="s">
        <v>42</v>
      </c>
      <c r="D150" s="27" t="s">
        <v>115</v>
      </c>
      <c r="E150" s="29" t="s">
        <v>109</v>
      </c>
      <c r="F150" s="30" t="s">
        <v>433</v>
      </c>
      <c r="G150" s="17" t="s">
        <v>406</v>
      </c>
      <c r="H150" s="24" t="s">
        <v>751</v>
      </c>
      <c r="I150" s="56">
        <v>1</v>
      </c>
      <c r="J150" s="57"/>
      <c r="K150" s="58"/>
      <c r="L150" s="59">
        <v>1</v>
      </c>
      <c r="M150" s="60"/>
      <c r="N150" s="61"/>
      <c r="O150" s="59">
        <v>1</v>
      </c>
      <c r="P150" s="60"/>
      <c r="Q150" s="61"/>
      <c r="R150" s="59">
        <v>1</v>
      </c>
      <c r="S150" s="60"/>
      <c r="T150" s="61"/>
      <c r="U150" s="62">
        <v>1</v>
      </c>
      <c r="V150" s="60"/>
      <c r="W150" s="61"/>
      <c r="X150" s="59">
        <v>1</v>
      </c>
      <c r="Y150" s="60"/>
      <c r="Z150" s="61"/>
      <c r="AA150" s="59">
        <v>1</v>
      </c>
      <c r="AB150" s="60"/>
      <c r="AC150" s="61"/>
      <c r="AD150" s="59">
        <v>1</v>
      </c>
      <c r="AE150" s="60"/>
      <c r="AF150" s="61"/>
      <c r="AG150" s="59"/>
      <c r="AH150" s="60">
        <v>1</v>
      </c>
      <c r="AI150" s="61"/>
      <c r="AJ150" s="59">
        <v>1</v>
      </c>
      <c r="AK150" s="60"/>
      <c r="AL150" s="61"/>
      <c r="AM150" s="59">
        <v>1</v>
      </c>
      <c r="AN150" s="60"/>
      <c r="AO150" s="61"/>
      <c r="AP150" s="59"/>
      <c r="AQ150" s="60"/>
      <c r="AR150" s="61"/>
      <c r="AS150" s="59">
        <v>1</v>
      </c>
      <c r="AT150" s="60"/>
      <c r="AU150" s="61"/>
      <c r="AV150" s="59">
        <v>1</v>
      </c>
      <c r="AW150" s="60"/>
      <c r="AX150" s="61"/>
      <c r="AY150" s="59">
        <v>1</v>
      </c>
      <c r="AZ150" s="60"/>
      <c r="BA150" s="61"/>
      <c r="BB150" s="59">
        <v>1</v>
      </c>
      <c r="BC150" s="60"/>
      <c r="BD150" s="61"/>
      <c r="BE150" s="59"/>
      <c r="BF150" s="60"/>
      <c r="BG150" s="61"/>
      <c r="BH150" s="62">
        <v>1</v>
      </c>
      <c r="BI150" s="60"/>
      <c r="BJ150" s="61"/>
    </row>
    <row r="151" spans="1:62" ht="56.25">
      <c r="A151" s="31">
        <f t="shared" si="2"/>
        <v>147</v>
      </c>
      <c r="B151" s="27" t="s">
        <v>116</v>
      </c>
      <c r="C151" s="29" t="s">
        <v>765</v>
      </c>
      <c r="D151" s="27" t="s">
        <v>117</v>
      </c>
      <c r="E151" s="29" t="s">
        <v>118</v>
      </c>
      <c r="F151" s="30" t="s">
        <v>433</v>
      </c>
      <c r="G151" s="17" t="s">
        <v>406</v>
      </c>
      <c r="H151" s="24" t="s">
        <v>314</v>
      </c>
      <c r="I151" s="56">
        <v>1</v>
      </c>
      <c r="J151" s="57"/>
      <c r="K151" s="58"/>
      <c r="L151" s="59">
        <v>1</v>
      </c>
      <c r="M151" s="60"/>
      <c r="N151" s="61"/>
      <c r="O151" s="59">
        <v>1</v>
      </c>
      <c r="P151" s="60"/>
      <c r="Q151" s="61"/>
      <c r="R151" s="59">
        <v>1</v>
      </c>
      <c r="S151" s="60"/>
      <c r="T151" s="61"/>
      <c r="U151" s="62">
        <v>1</v>
      </c>
      <c r="V151" s="60"/>
      <c r="W151" s="61"/>
      <c r="X151" s="59">
        <v>1</v>
      </c>
      <c r="Y151" s="60"/>
      <c r="Z151" s="61"/>
      <c r="AA151" s="59">
        <v>1</v>
      </c>
      <c r="AB151" s="60"/>
      <c r="AC151" s="61"/>
      <c r="AD151" s="59">
        <v>1</v>
      </c>
      <c r="AE151" s="60"/>
      <c r="AF151" s="61"/>
      <c r="AG151" s="59"/>
      <c r="AH151" s="60">
        <v>1</v>
      </c>
      <c r="AI151" s="61"/>
      <c r="AJ151" s="59">
        <v>1</v>
      </c>
      <c r="AK151" s="60"/>
      <c r="AL151" s="61"/>
      <c r="AM151" s="59">
        <v>1</v>
      </c>
      <c r="AN151" s="60"/>
      <c r="AO151" s="61"/>
      <c r="AP151" s="59"/>
      <c r="AQ151" s="60"/>
      <c r="AR151" s="61"/>
      <c r="AS151" s="59">
        <v>1</v>
      </c>
      <c r="AT151" s="60"/>
      <c r="AU151" s="61"/>
      <c r="AV151" s="59">
        <v>1</v>
      </c>
      <c r="AW151" s="60"/>
      <c r="AX151" s="61"/>
      <c r="AY151" s="59">
        <v>1</v>
      </c>
      <c r="AZ151" s="60"/>
      <c r="BA151" s="61"/>
      <c r="BB151" s="59"/>
      <c r="BC151" s="60">
        <v>1</v>
      </c>
      <c r="BD151" s="61"/>
      <c r="BE151" s="59"/>
      <c r="BF151" s="60"/>
      <c r="BG151" s="61"/>
      <c r="BH151" s="62">
        <v>1</v>
      </c>
      <c r="BI151" s="60"/>
      <c r="BJ151" s="61"/>
    </row>
    <row r="152" spans="1:64" s="26" customFormat="1" ht="45">
      <c r="A152" s="31">
        <f t="shared" si="2"/>
        <v>148</v>
      </c>
      <c r="B152" s="27" t="s">
        <v>119</v>
      </c>
      <c r="C152" s="29" t="s">
        <v>120</v>
      </c>
      <c r="D152" s="27" t="s">
        <v>121</v>
      </c>
      <c r="E152" s="29" t="s">
        <v>120</v>
      </c>
      <c r="F152" s="30" t="s">
        <v>433</v>
      </c>
      <c r="G152" s="17" t="s">
        <v>406</v>
      </c>
      <c r="H152" s="24" t="s">
        <v>318</v>
      </c>
      <c r="I152" s="56">
        <v>1</v>
      </c>
      <c r="J152" s="57"/>
      <c r="K152" s="58"/>
      <c r="L152" s="59">
        <v>1</v>
      </c>
      <c r="M152" s="60"/>
      <c r="N152" s="61"/>
      <c r="O152" s="59">
        <v>1</v>
      </c>
      <c r="P152" s="60"/>
      <c r="Q152" s="61"/>
      <c r="R152" s="59">
        <v>1</v>
      </c>
      <c r="S152" s="60"/>
      <c r="T152" s="61"/>
      <c r="U152" s="62">
        <v>1</v>
      </c>
      <c r="V152" s="60"/>
      <c r="W152" s="61"/>
      <c r="X152" s="59">
        <v>1</v>
      </c>
      <c r="Y152" s="60"/>
      <c r="Z152" s="61"/>
      <c r="AA152" s="59">
        <v>1</v>
      </c>
      <c r="AB152" s="60"/>
      <c r="AC152" s="61"/>
      <c r="AD152" s="59">
        <v>1</v>
      </c>
      <c r="AE152" s="60"/>
      <c r="AF152" s="61"/>
      <c r="AG152" s="59"/>
      <c r="AH152" s="60">
        <v>1</v>
      </c>
      <c r="AI152" s="61"/>
      <c r="AJ152" s="59">
        <v>1</v>
      </c>
      <c r="AK152" s="60"/>
      <c r="AL152" s="61"/>
      <c r="AM152" s="59">
        <v>1</v>
      </c>
      <c r="AN152" s="60"/>
      <c r="AO152" s="61"/>
      <c r="AP152" s="59"/>
      <c r="AQ152" s="60"/>
      <c r="AR152" s="61"/>
      <c r="AS152" s="59">
        <v>1</v>
      </c>
      <c r="AT152" s="60"/>
      <c r="AU152" s="61"/>
      <c r="AV152" s="59">
        <v>1</v>
      </c>
      <c r="AW152" s="60"/>
      <c r="AX152" s="61"/>
      <c r="AY152" s="59">
        <v>1</v>
      </c>
      <c r="AZ152" s="60"/>
      <c r="BA152" s="61"/>
      <c r="BB152" s="59"/>
      <c r="BC152" s="60">
        <v>1</v>
      </c>
      <c r="BD152" s="61"/>
      <c r="BE152" s="59"/>
      <c r="BF152" s="60"/>
      <c r="BG152" s="61"/>
      <c r="BH152" s="62">
        <v>1</v>
      </c>
      <c r="BI152" s="60"/>
      <c r="BJ152" s="61"/>
      <c r="BK152" s="47"/>
      <c r="BL152" s="47"/>
    </row>
    <row r="153" spans="1:62" ht="56.25">
      <c r="A153" s="31">
        <f t="shared" si="2"/>
        <v>149</v>
      </c>
      <c r="B153" s="27" t="s">
        <v>122</v>
      </c>
      <c r="C153" s="29" t="s">
        <v>120</v>
      </c>
      <c r="D153" s="27" t="s">
        <v>123</v>
      </c>
      <c r="E153" s="29" t="s">
        <v>120</v>
      </c>
      <c r="F153" s="30" t="s">
        <v>433</v>
      </c>
      <c r="G153" s="17" t="s">
        <v>406</v>
      </c>
      <c r="H153" s="24" t="s">
        <v>319</v>
      </c>
      <c r="I153" s="56">
        <v>1</v>
      </c>
      <c r="J153" s="57"/>
      <c r="K153" s="58"/>
      <c r="L153" s="59">
        <v>1</v>
      </c>
      <c r="M153" s="60"/>
      <c r="N153" s="61"/>
      <c r="O153" s="59">
        <v>1</v>
      </c>
      <c r="P153" s="60"/>
      <c r="Q153" s="61"/>
      <c r="R153" s="59">
        <v>1</v>
      </c>
      <c r="S153" s="60"/>
      <c r="T153" s="61"/>
      <c r="U153" s="62">
        <v>1</v>
      </c>
      <c r="V153" s="60"/>
      <c r="W153" s="61"/>
      <c r="X153" s="59">
        <v>1</v>
      </c>
      <c r="Y153" s="60"/>
      <c r="Z153" s="61"/>
      <c r="AA153" s="59">
        <v>1</v>
      </c>
      <c r="AB153" s="60"/>
      <c r="AC153" s="61"/>
      <c r="AD153" s="59">
        <v>1</v>
      </c>
      <c r="AE153" s="60"/>
      <c r="AF153" s="61"/>
      <c r="AG153" s="59"/>
      <c r="AH153" s="60">
        <v>1</v>
      </c>
      <c r="AI153" s="61"/>
      <c r="AJ153" s="59">
        <v>1</v>
      </c>
      <c r="AK153" s="60"/>
      <c r="AL153" s="61"/>
      <c r="AM153" s="59">
        <v>1</v>
      </c>
      <c r="AN153" s="60"/>
      <c r="AO153" s="61"/>
      <c r="AP153" s="59"/>
      <c r="AQ153" s="60"/>
      <c r="AR153" s="61"/>
      <c r="AS153" s="59">
        <v>1</v>
      </c>
      <c r="AT153" s="60"/>
      <c r="AU153" s="61"/>
      <c r="AV153" s="59">
        <v>1</v>
      </c>
      <c r="AW153" s="60"/>
      <c r="AX153" s="61"/>
      <c r="AY153" s="59">
        <v>1</v>
      </c>
      <c r="AZ153" s="60"/>
      <c r="BA153" s="61"/>
      <c r="BB153" s="59"/>
      <c r="BC153" s="60">
        <v>1</v>
      </c>
      <c r="BD153" s="61"/>
      <c r="BE153" s="59"/>
      <c r="BF153" s="60"/>
      <c r="BG153" s="61"/>
      <c r="BH153" s="62">
        <v>1</v>
      </c>
      <c r="BI153" s="60"/>
      <c r="BJ153" s="61"/>
    </row>
    <row r="154" spans="1:62" ht="57" thickBot="1">
      <c r="A154" s="31">
        <f t="shared" si="2"/>
        <v>150</v>
      </c>
      <c r="B154" s="32" t="s">
        <v>124</v>
      </c>
      <c r="C154" s="33" t="s">
        <v>120</v>
      </c>
      <c r="D154" s="32" t="s">
        <v>125</v>
      </c>
      <c r="E154" s="33" t="s">
        <v>120</v>
      </c>
      <c r="F154" s="34" t="s">
        <v>433</v>
      </c>
      <c r="G154" s="20" t="s">
        <v>406</v>
      </c>
      <c r="H154" s="25" t="s">
        <v>11</v>
      </c>
      <c r="I154" s="56">
        <v>1</v>
      </c>
      <c r="J154" s="57"/>
      <c r="K154" s="58"/>
      <c r="L154" s="59">
        <v>1</v>
      </c>
      <c r="M154" s="60"/>
      <c r="N154" s="61"/>
      <c r="O154" s="59">
        <v>1</v>
      </c>
      <c r="P154" s="60"/>
      <c r="Q154" s="61"/>
      <c r="R154" s="59">
        <v>1</v>
      </c>
      <c r="S154" s="60"/>
      <c r="T154" s="61"/>
      <c r="U154" s="62">
        <v>1</v>
      </c>
      <c r="V154" s="60"/>
      <c r="W154" s="61"/>
      <c r="X154" s="59">
        <v>1</v>
      </c>
      <c r="Y154" s="60"/>
      <c r="Z154" s="61"/>
      <c r="AA154" s="59">
        <v>1</v>
      </c>
      <c r="AB154" s="60"/>
      <c r="AC154" s="61"/>
      <c r="AD154" s="59">
        <v>1</v>
      </c>
      <c r="AE154" s="60"/>
      <c r="AF154" s="61"/>
      <c r="AG154" s="59"/>
      <c r="AH154" s="60">
        <v>1</v>
      </c>
      <c r="AI154" s="61"/>
      <c r="AJ154" s="59">
        <v>1</v>
      </c>
      <c r="AK154" s="60"/>
      <c r="AL154" s="61"/>
      <c r="AM154" s="59">
        <v>1</v>
      </c>
      <c r="AN154" s="60"/>
      <c r="AO154" s="61"/>
      <c r="AP154" s="59"/>
      <c r="AQ154" s="60"/>
      <c r="AR154" s="61"/>
      <c r="AS154" s="59">
        <v>1</v>
      </c>
      <c r="AT154" s="60"/>
      <c r="AU154" s="61"/>
      <c r="AV154" s="59">
        <v>1</v>
      </c>
      <c r="AW154" s="60"/>
      <c r="AX154" s="61"/>
      <c r="AY154" s="59">
        <v>1</v>
      </c>
      <c r="AZ154" s="60"/>
      <c r="BA154" s="61"/>
      <c r="BB154" s="59">
        <v>1</v>
      </c>
      <c r="BC154" s="60"/>
      <c r="BD154" s="61"/>
      <c r="BE154" s="59"/>
      <c r="BF154" s="60"/>
      <c r="BG154" s="61"/>
      <c r="BH154" s="62">
        <v>1</v>
      </c>
      <c r="BI154" s="60"/>
      <c r="BJ154" s="61"/>
    </row>
    <row r="155" spans="9:61" ht="13.5" thickTop="1">
      <c r="I155" s="66">
        <f>SUM(I5:I154)</f>
        <v>150</v>
      </c>
      <c r="J155" s="47"/>
      <c r="K155" s="47"/>
      <c r="L155" s="47">
        <f>SUM(L5:L154)</f>
        <v>150</v>
      </c>
      <c r="O155" s="47">
        <f>SUM(O5:O154)</f>
        <v>150</v>
      </c>
      <c r="R155" s="47">
        <f aca="true" t="shared" si="3" ref="R155:BI155">SUM(R5:R154)</f>
        <v>150</v>
      </c>
      <c r="U155" s="47">
        <f t="shared" si="3"/>
        <v>150</v>
      </c>
      <c r="X155" s="47">
        <f t="shared" si="3"/>
        <v>147</v>
      </c>
      <c r="Y155" s="47">
        <f t="shared" si="3"/>
        <v>2</v>
      </c>
      <c r="Z155" s="47">
        <f t="shared" si="3"/>
        <v>1</v>
      </c>
      <c r="AA155" s="47">
        <f t="shared" si="3"/>
        <v>147</v>
      </c>
      <c r="AB155" s="47">
        <f t="shared" si="3"/>
        <v>2</v>
      </c>
      <c r="AC155" s="47">
        <f t="shared" si="3"/>
        <v>1</v>
      </c>
      <c r="AD155" s="47">
        <f t="shared" si="3"/>
        <v>150</v>
      </c>
      <c r="AH155" s="47">
        <f t="shared" si="3"/>
        <v>121</v>
      </c>
      <c r="AI155" s="47">
        <f t="shared" si="3"/>
        <v>26</v>
      </c>
      <c r="AJ155" s="47">
        <f t="shared" si="3"/>
        <v>146</v>
      </c>
      <c r="AK155" s="47">
        <f t="shared" si="3"/>
        <v>3</v>
      </c>
      <c r="AM155" s="47">
        <f t="shared" si="3"/>
        <v>146</v>
      </c>
      <c r="AN155" s="47">
        <f t="shared" si="3"/>
        <v>3</v>
      </c>
      <c r="AO155" s="47">
        <f t="shared" si="3"/>
        <v>1</v>
      </c>
      <c r="AP155" s="47">
        <f t="shared" si="3"/>
        <v>4</v>
      </c>
      <c r="AS155" s="47">
        <f t="shared" si="3"/>
        <v>149</v>
      </c>
      <c r="AV155" s="47">
        <f t="shared" si="3"/>
        <v>150</v>
      </c>
      <c r="AY155" s="47">
        <f t="shared" si="3"/>
        <v>149</v>
      </c>
      <c r="BB155" s="47">
        <f t="shared" si="3"/>
        <v>23</v>
      </c>
      <c r="BC155" s="47">
        <f t="shared" si="3"/>
        <v>102</v>
      </c>
      <c r="BD155" s="47">
        <f t="shared" si="3"/>
        <v>25</v>
      </c>
      <c r="BE155" s="47">
        <f t="shared" si="3"/>
        <v>1</v>
      </c>
      <c r="BF155" s="47">
        <f t="shared" si="3"/>
        <v>1</v>
      </c>
      <c r="BG155" s="47">
        <f t="shared" si="3"/>
        <v>1</v>
      </c>
      <c r="BH155" s="47">
        <f t="shared" si="3"/>
        <v>148</v>
      </c>
      <c r="BI155" s="47">
        <f t="shared" si="3"/>
        <v>0</v>
      </c>
    </row>
    <row r="156" ht="12.75">
      <c r="I156" s="66"/>
    </row>
    <row r="157" ht="12.75">
      <c r="I157" s="66"/>
    </row>
    <row r="158" ht="12.75">
      <c r="I158" s="66"/>
    </row>
    <row r="159" ht="12.75">
      <c r="I159" s="66"/>
    </row>
    <row r="160" ht="12.75">
      <c r="I160" s="66"/>
    </row>
    <row r="161" ht="12.75">
      <c r="I161" s="66"/>
    </row>
    <row r="162" ht="12.75">
      <c r="I162" s="66"/>
    </row>
    <row r="163" ht="12.75">
      <c r="I163" s="66"/>
    </row>
    <row r="164" ht="12.75">
      <c r="I164" s="66"/>
    </row>
    <row r="165" ht="12.75">
      <c r="I165" s="66"/>
    </row>
    <row r="166" ht="12.75">
      <c r="I166" s="66"/>
    </row>
    <row r="167" ht="12.75">
      <c r="I167" s="66"/>
    </row>
    <row r="168" ht="12.75">
      <c r="I168" s="66"/>
    </row>
    <row r="169" ht="12.75">
      <c r="I169" s="66"/>
    </row>
    <row r="170" ht="12.75">
      <c r="I170" s="66"/>
    </row>
    <row r="171" ht="12.75">
      <c r="I171" s="66"/>
    </row>
    <row r="172" ht="12.75">
      <c r="I172" s="66"/>
    </row>
    <row r="173" ht="12.75">
      <c r="I173" s="66"/>
    </row>
    <row r="174" ht="12.75">
      <c r="I174" s="66"/>
    </row>
    <row r="175" ht="12.75">
      <c r="I175" s="66"/>
    </row>
    <row r="176" ht="12.75">
      <c r="I176" s="66"/>
    </row>
    <row r="177" ht="12.75">
      <c r="I177" s="66"/>
    </row>
    <row r="178" ht="12.75">
      <c r="I178" s="66"/>
    </row>
    <row r="179" ht="12.75">
      <c r="I179" s="66"/>
    </row>
    <row r="180" ht="12.75">
      <c r="I180" s="66"/>
    </row>
    <row r="181" ht="12.75">
      <c r="I181" s="66"/>
    </row>
    <row r="182" ht="12.75">
      <c r="I182" s="66"/>
    </row>
    <row r="183" ht="12.75">
      <c r="I183" s="66"/>
    </row>
    <row r="184" ht="12.75">
      <c r="I184" s="66"/>
    </row>
    <row r="185" ht="12.75">
      <c r="I185" s="66"/>
    </row>
    <row r="186" ht="12.75">
      <c r="I186" s="66"/>
    </row>
    <row r="187" ht="12.75">
      <c r="I187" s="66"/>
    </row>
    <row r="188" ht="12.75">
      <c r="I188" s="66"/>
    </row>
    <row r="189" ht="12.75">
      <c r="I189" s="66"/>
    </row>
    <row r="190" ht="12.75">
      <c r="I190" s="66"/>
    </row>
    <row r="191" ht="12.75">
      <c r="I191" s="66"/>
    </row>
    <row r="192" ht="12.75">
      <c r="I192" s="66"/>
    </row>
    <row r="193" ht="12.75">
      <c r="I193" s="66"/>
    </row>
    <row r="194" ht="12.75">
      <c r="I194" s="66"/>
    </row>
    <row r="195" ht="12.75">
      <c r="I195" s="66"/>
    </row>
    <row r="196" ht="12.75">
      <c r="I196" s="66"/>
    </row>
    <row r="197" ht="12.75">
      <c r="I197" s="66"/>
    </row>
    <row r="198" ht="12.75">
      <c r="I198" s="66"/>
    </row>
    <row r="199" ht="12.75">
      <c r="I199" s="66"/>
    </row>
    <row r="200" ht="12.75">
      <c r="I200" s="66"/>
    </row>
    <row r="201" ht="12.75">
      <c r="I201" s="66"/>
    </row>
    <row r="202" ht="12.75">
      <c r="I202" s="66"/>
    </row>
    <row r="203" ht="12.75">
      <c r="I203" s="66"/>
    </row>
    <row r="204" ht="12.75">
      <c r="I204" s="66"/>
    </row>
    <row r="205" ht="12.75">
      <c r="I205" s="66"/>
    </row>
    <row r="206" ht="12.75">
      <c r="I206" s="66"/>
    </row>
    <row r="207" ht="12.75">
      <c r="I207" s="66"/>
    </row>
    <row r="208" ht="12.75">
      <c r="I208" s="66"/>
    </row>
    <row r="209" ht="12.75">
      <c r="I209" s="66"/>
    </row>
    <row r="210" ht="12.75">
      <c r="I210" s="66"/>
    </row>
    <row r="211" ht="12.75">
      <c r="I211" s="66"/>
    </row>
    <row r="212" ht="12.75">
      <c r="I212" s="66"/>
    </row>
    <row r="213" ht="12.75">
      <c r="I213" s="66"/>
    </row>
    <row r="214" ht="12.75">
      <c r="I214" s="66"/>
    </row>
    <row r="215" ht="12.75">
      <c r="I215" s="66"/>
    </row>
    <row r="216" ht="12.75">
      <c r="I216" s="66"/>
    </row>
    <row r="217" ht="12.75">
      <c r="I217" s="66"/>
    </row>
    <row r="218" ht="12.75">
      <c r="I218" s="66"/>
    </row>
    <row r="219" ht="12.75">
      <c r="I219" s="66"/>
    </row>
    <row r="220" ht="12.75">
      <c r="I220" s="66"/>
    </row>
    <row r="221" ht="12.75">
      <c r="I221" s="66"/>
    </row>
    <row r="222" ht="12.75">
      <c r="I222" s="66"/>
    </row>
    <row r="223" ht="12.75">
      <c r="I223" s="66"/>
    </row>
    <row r="224" ht="12.75">
      <c r="I224" s="66"/>
    </row>
    <row r="225" ht="12.75">
      <c r="I225" s="66"/>
    </row>
    <row r="226" ht="12.75">
      <c r="I226" s="66"/>
    </row>
    <row r="227" ht="12.75">
      <c r="I227" s="66"/>
    </row>
    <row r="228" ht="12.75">
      <c r="I228" s="66"/>
    </row>
    <row r="229" ht="12.75">
      <c r="I229" s="66"/>
    </row>
    <row r="230" ht="12.75">
      <c r="I230" s="66"/>
    </row>
    <row r="231" ht="12.75">
      <c r="I231" s="66"/>
    </row>
    <row r="232" ht="12.75">
      <c r="I232" s="66"/>
    </row>
    <row r="233" ht="12.75">
      <c r="I233" s="66"/>
    </row>
    <row r="234" ht="12.75">
      <c r="I234" s="66"/>
    </row>
    <row r="235" ht="12.75">
      <c r="I235" s="66"/>
    </row>
    <row r="236" ht="12.75">
      <c r="I236" s="66"/>
    </row>
    <row r="237" ht="12.75">
      <c r="I237" s="66"/>
    </row>
    <row r="238" ht="12.75">
      <c r="I238" s="66"/>
    </row>
    <row r="239" ht="12.75">
      <c r="I239" s="66"/>
    </row>
    <row r="240" ht="12.75">
      <c r="I240" s="66"/>
    </row>
    <row r="241" ht="12.75">
      <c r="I241" s="66"/>
    </row>
    <row r="242" ht="12.75">
      <c r="I242" s="66"/>
    </row>
    <row r="243" ht="12.75">
      <c r="I243" s="66"/>
    </row>
    <row r="244" ht="12.75">
      <c r="I244" s="66"/>
    </row>
    <row r="245" ht="12.75">
      <c r="I245" s="66"/>
    </row>
    <row r="246" ht="12.75">
      <c r="I246" s="66"/>
    </row>
    <row r="247" ht="12.75">
      <c r="I247" s="66"/>
    </row>
    <row r="248" ht="12.75">
      <c r="I248" s="66"/>
    </row>
    <row r="249" ht="12.75">
      <c r="I249" s="66"/>
    </row>
    <row r="250" ht="12.75">
      <c r="I250" s="66"/>
    </row>
    <row r="251" ht="12.75">
      <c r="I251" s="66"/>
    </row>
    <row r="252" ht="12.75">
      <c r="I252" s="66"/>
    </row>
    <row r="253" ht="12.75">
      <c r="I253" s="66"/>
    </row>
    <row r="254" ht="12.75">
      <c r="I254" s="66"/>
    </row>
    <row r="255" ht="12.75">
      <c r="I255" s="66"/>
    </row>
    <row r="256" ht="12.75">
      <c r="I256" s="66"/>
    </row>
    <row r="257" ht="12.75">
      <c r="I257" s="66"/>
    </row>
    <row r="258" ht="12.75">
      <c r="I258" s="66"/>
    </row>
    <row r="259" ht="12.75">
      <c r="I259" s="66"/>
    </row>
    <row r="260" ht="12.75">
      <c r="I260" s="66"/>
    </row>
    <row r="261" ht="12.75">
      <c r="I261" s="66"/>
    </row>
    <row r="262" ht="12.75">
      <c r="I262" s="66"/>
    </row>
    <row r="263" ht="12.75">
      <c r="I263" s="66"/>
    </row>
    <row r="264" ht="12.75">
      <c r="I264" s="66"/>
    </row>
    <row r="265" ht="12.75">
      <c r="I265" s="66"/>
    </row>
    <row r="266" ht="12.75">
      <c r="I266" s="66"/>
    </row>
    <row r="267" ht="12.75">
      <c r="I267" s="66"/>
    </row>
    <row r="268" ht="12.75">
      <c r="I268" s="66"/>
    </row>
    <row r="269" ht="12.75">
      <c r="I269" s="66"/>
    </row>
    <row r="270" ht="12.75">
      <c r="I270" s="66"/>
    </row>
    <row r="271" ht="12.75">
      <c r="I271" s="66"/>
    </row>
    <row r="272" ht="12.75">
      <c r="I272" s="66"/>
    </row>
    <row r="273" ht="12.75">
      <c r="I273" s="66"/>
    </row>
    <row r="274" ht="12.75">
      <c r="I274" s="66"/>
    </row>
    <row r="275" ht="12.75">
      <c r="I275" s="66"/>
    </row>
    <row r="276" ht="12.75">
      <c r="I276" s="66"/>
    </row>
    <row r="277" ht="12.75">
      <c r="I277" s="66"/>
    </row>
    <row r="278" ht="12.75">
      <c r="I278" s="66"/>
    </row>
    <row r="279" ht="12.75">
      <c r="I279" s="66"/>
    </row>
    <row r="280" ht="12.75">
      <c r="I280" s="66"/>
    </row>
    <row r="281" ht="12.75">
      <c r="I281" s="66"/>
    </row>
    <row r="282" ht="12.75">
      <c r="I282" s="66"/>
    </row>
    <row r="283" ht="12.75">
      <c r="I283" s="66"/>
    </row>
    <row r="284" ht="12.75">
      <c r="I284" s="66"/>
    </row>
    <row r="285" ht="12.75">
      <c r="I285" s="66"/>
    </row>
    <row r="286" ht="12.75">
      <c r="I286" s="66"/>
    </row>
    <row r="287" ht="12.75">
      <c r="I287" s="66"/>
    </row>
    <row r="288" ht="12.75">
      <c r="I288" s="66"/>
    </row>
    <row r="289" ht="12.75">
      <c r="I289" s="66"/>
    </row>
    <row r="290" ht="12.75">
      <c r="I290" s="66"/>
    </row>
    <row r="291" ht="12.75">
      <c r="I291" s="66"/>
    </row>
    <row r="292" ht="12.75">
      <c r="I292" s="66"/>
    </row>
    <row r="293" ht="12.75">
      <c r="I293" s="66"/>
    </row>
    <row r="294" ht="12.75">
      <c r="I294" s="66"/>
    </row>
    <row r="295" ht="12.75">
      <c r="I295" s="66"/>
    </row>
    <row r="296" ht="12.75">
      <c r="I296" s="66"/>
    </row>
    <row r="297" ht="12.75">
      <c r="I297" s="66"/>
    </row>
    <row r="298" ht="12.75">
      <c r="I298" s="66"/>
    </row>
    <row r="299" ht="12.75">
      <c r="I299" s="66"/>
    </row>
    <row r="300" ht="12.75">
      <c r="I300" s="66"/>
    </row>
    <row r="301" ht="12.75">
      <c r="I301" s="66"/>
    </row>
    <row r="302" ht="12.75">
      <c r="I302" s="66"/>
    </row>
    <row r="303" ht="12.75">
      <c r="I303" s="66"/>
    </row>
    <row r="304" ht="12.75">
      <c r="I304" s="66"/>
    </row>
    <row r="305" ht="12.75">
      <c r="I305" s="66"/>
    </row>
    <row r="306" ht="12.75">
      <c r="I306" s="66"/>
    </row>
    <row r="307" ht="12.75">
      <c r="I307" s="66"/>
    </row>
    <row r="308" ht="12.75">
      <c r="I308" s="66"/>
    </row>
    <row r="309" ht="12.75">
      <c r="I309" s="66"/>
    </row>
    <row r="310" ht="12.75">
      <c r="I310" s="66"/>
    </row>
    <row r="311" ht="12.75">
      <c r="I311" s="66"/>
    </row>
    <row r="312" ht="12.75">
      <c r="I312" s="66"/>
    </row>
    <row r="313" ht="12.75">
      <c r="I313" s="66"/>
    </row>
    <row r="314" ht="12.75">
      <c r="I314" s="66"/>
    </row>
    <row r="315" ht="12.75">
      <c r="I315" s="66"/>
    </row>
    <row r="316" ht="12.75">
      <c r="I316" s="66"/>
    </row>
    <row r="317" ht="12.75">
      <c r="I317" s="66"/>
    </row>
    <row r="318" ht="12.75">
      <c r="I318" s="66"/>
    </row>
    <row r="319" ht="12.75">
      <c r="I319" s="66"/>
    </row>
    <row r="320" ht="12.75">
      <c r="I320" s="66"/>
    </row>
    <row r="321" ht="12.75">
      <c r="I321" s="66"/>
    </row>
    <row r="322" ht="12.75">
      <c r="I322" s="66"/>
    </row>
    <row r="323" ht="12.75">
      <c r="I323" s="66"/>
    </row>
    <row r="324" ht="12.75">
      <c r="I324" s="66"/>
    </row>
    <row r="325" ht="12.75">
      <c r="I325" s="66"/>
    </row>
    <row r="326" ht="12.75">
      <c r="I326" s="66"/>
    </row>
    <row r="327" ht="12.75">
      <c r="I327" s="66"/>
    </row>
    <row r="328" ht="12.75">
      <c r="I328" s="66"/>
    </row>
    <row r="329" ht="12.75">
      <c r="I329" s="66"/>
    </row>
    <row r="330" ht="12.75">
      <c r="I330" s="66"/>
    </row>
    <row r="331" ht="12.75">
      <c r="I331" s="66"/>
    </row>
    <row r="332" ht="12.75">
      <c r="I332" s="66"/>
    </row>
    <row r="333" ht="12.75">
      <c r="I333" s="66"/>
    </row>
    <row r="334" ht="12.75">
      <c r="I334" s="66"/>
    </row>
    <row r="335" ht="12.75">
      <c r="I335" s="66"/>
    </row>
    <row r="336" ht="12.75">
      <c r="I336" s="66"/>
    </row>
    <row r="337" ht="12.75">
      <c r="I337" s="66"/>
    </row>
    <row r="338" ht="12.75">
      <c r="I338" s="66"/>
    </row>
    <row r="339" ht="12.75">
      <c r="I339" s="66"/>
    </row>
    <row r="340" ht="12.75">
      <c r="I340" s="66"/>
    </row>
    <row r="341" ht="12.75">
      <c r="I341" s="66"/>
    </row>
    <row r="342" ht="12.75">
      <c r="I342" s="66"/>
    </row>
    <row r="343" ht="12.75">
      <c r="I343" s="66"/>
    </row>
    <row r="344" ht="12.75">
      <c r="I344" s="66"/>
    </row>
    <row r="345" ht="12.75">
      <c r="I345" s="66"/>
    </row>
    <row r="346" ht="12.75">
      <c r="I346" s="66"/>
    </row>
    <row r="347" ht="12.75">
      <c r="I347" s="66"/>
    </row>
    <row r="348" ht="12.75">
      <c r="I348" s="66"/>
    </row>
    <row r="349" ht="12.75">
      <c r="I349" s="66"/>
    </row>
    <row r="350" ht="12.75">
      <c r="I350" s="66"/>
    </row>
    <row r="351" ht="12.75">
      <c r="I351" s="66"/>
    </row>
    <row r="352" ht="12.75">
      <c r="I352" s="66"/>
    </row>
    <row r="353" ht="12.75">
      <c r="I353" s="66"/>
    </row>
    <row r="354" ht="12.75">
      <c r="I354" s="66"/>
    </row>
    <row r="355" ht="12.75">
      <c r="I355" s="66"/>
    </row>
    <row r="356" ht="12.75">
      <c r="I356" s="66"/>
    </row>
    <row r="357" ht="12.75">
      <c r="I357" s="66"/>
    </row>
    <row r="358" ht="12.75">
      <c r="I358" s="66"/>
    </row>
    <row r="359" ht="12.75">
      <c r="I359" s="66"/>
    </row>
    <row r="360" ht="12.75">
      <c r="I360" s="66"/>
    </row>
    <row r="361" ht="12.75">
      <c r="I361" s="66"/>
    </row>
    <row r="362" ht="12.75">
      <c r="I362" s="66"/>
    </row>
    <row r="363" ht="12.75">
      <c r="I363" s="66"/>
    </row>
    <row r="364" ht="12.75">
      <c r="I364" s="66"/>
    </row>
    <row r="365" ht="12.75">
      <c r="I365" s="66"/>
    </row>
    <row r="366" ht="12.75">
      <c r="I366" s="66"/>
    </row>
    <row r="367" ht="12.75">
      <c r="I367" s="66"/>
    </row>
    <row r="368" ht="12.75">
      <c r="I368" s="66"/>
    </row>
    <row r="369" ht="12.75">
      <c r="I369" s="66"/>
    </row>
    <row r="370" ht="12.75">
      <c r="I370" s="66"/>
    </row>
    <row r="371" ht="12.75">
      <c r="I371" s="66"/>
    </row>
    <row r="372" ht="12.75">
      <c r="I372" s="66"/>
    </row>
    <row r="373" ht="12.75">
      <c r="I373" s="66"/>
    </row>
    <row r="374" ht="12.75">
      <c r="I374" s="66"/>
    </row>
    <row r="375" ht="12.75">
      <c r="I375" s="66"/>
    </row>
    <row r="376" ht="12.75">
      <c r="I376" s="66"/>
    </row>
    <row r="377" ht="12.75">
      <c r="I377" s="66"/>
    </row>
    <row r="378" ht="12.75">
      <c r="I378" s="66"/>
    </row>
    <row r="379" ht="12.75">
      <c r="I379" s="66"/>
    </row>
    <row r="380" ht="12.75">
      <c r="I380" s="66"/>
    </row>
    <row r="381" ht="12.75">
      <c r="I381" s="66"/>
    </row>
    <row r="382" ht="12.75">
      <c r="I382" s="66"/>
    </row>
    <row r="383" ht="12.75">
      <c r="I383" s="66"/>
    </row>
    <row r="384" ht="12.75">
      <c r="I384" s="66"/>
    </row>
    <row r="385" ht="12.75">
      <c r="I385" s="66"/>
    </row>
    <row r="386" ht="12.75">
      <c r="I386" s="66"/>
    </row>
    <row r="387" ht="12.75">
      <c r="I387" s="66"/>
    </row>
    <row r="388" ht="12.75">
      <c r="I388" s="66"/>
    </row>
    <row r="389" ht="12.75">
      <c r="I389" s="66"/>
    </row>
    <row r="390" ht="12.75">
      <c r="I390" s="66"/>
    </row>
    <row r="391" ht="12.75">
      <c r="I391" s="66"/>
    </row>
    <row r="392" ht="12.75">
      <c r="I392" s="66"/>
    </row>
    <row r="393" ht="12.75">
      <c r="I393" s="66"/>
    </row>
  </sheetData>
  <mergeCells count="19">
    <mergeCell ref="AJ3:AL3"/>
    <mergeCell ref="AM3:AO3"/>
    <mergeCell ref="BH3:BJ3"/>
    <mergeCell ref="BE3:BG3"/>
    <mergeCell ref="BB3:BD3"/>
    <mergeCell ref="AY3:BA3"/>
    <mergeCell ref="AV3:AX3"/>
    <mergeCell ref="AS3:AU3"/>
    <mergeCell ref="AP3:AR3"/>
    <mergeCell ref="I2:BJ2"/>
    <mergeCell ref="I3:K3"/>
    <mergeCell ref="L3:N3"/>
    <mergeCell ref="O3:Q3"/>
    <mergeCell ref="R3:T3"/>
    <mergeCell ref="U3:W3"/>
    <mergeCell ref="X3:Z3"/>
    <mergeCell ref="AA3:AC3"/>
    <mergeCell ref="AD3:AF3"/>
    <mergeCell ref="AG3:AI3"/>
  </mergeCells>
  <printOptions/>
  <pageMargins left="0.44" right="0.46" top="1" bottom="1" header="0.5" footer="0.5"/>
  <pageSetup horizontalDpi="600" verticalDpi="600" orientation="landscape" paperSize="8" scale="60" r:id="rId1"/>
  <headerFooter alignWithMargins="0">
    <oddHeader>&amp;C&amp;"Arial,Grassetto"COMUNE DI CORATO
Città Metropolitana di Bari</oddHeader>
    <oddFooter>&amp;C&amp;P&amp;RUfficio del Segretario Generale
Controlli Interni</oddFooter>
  </headerFooter>
</worksheet>
</file>

<file path=xl/worksheets/sheet10.xml><?xml version="1.0" encoding="utf-8"?>
<worksheet xmlns="http://schemas.openxmlformats.org/spreadsheetml/2006/main" xmlns:r="http://schemas.openxmlformats.org/officeDocument/2006/relationships">
  <dimension ref="A1:BM29"/>
  <sheetViews>
    <sheetView workbookViewId="0" topLeftCell="AF1">
      <pane ySplit="4" topLeftCell="BM23" activePane="bottomLeft" state="frozen"/>
      <selection pane="topLeft" activeCell="A1" sqref="A1"/>
      <selection pane="bottomLeft" activeCell="A1" sqref="A1:BJ28"/>
    </sheetView>
  </sheetViews>
  <sheetFormatPr defaultColWidth="9.140625" defaultRowHeight="12.75"/>
  <cols>
    <col min="1" max="1" width="4.7109375" style="47" bestFit="1" customWidth="1"/>
    <col min="2" max="2" width="7.00390625" style="47" bestFit="1" customWidth="1"/>
    <col min="3" max="3" width="10.140625" style="47" bestFit="1" customWidth="1"/>
    <col min="4" max="4" width="6.8515625" style="71" bestFit="1" customWidth="1"/>
    <col min="5" max="5" width="10.140625" style="47" bestFit="1" customWidth="1"/>
    <col min="6" max="6" width="5.140625" style="47" bestFit="1" customWidth="1"/>
    <col min="7" max="7" width="17.28125" style="132" bestFit="1" customWidth="1"/>
    <col min="8" max="8" width="40.7109375" style="47" customWidth="1"/>
    <col min="9" max="10" width="3.00390625" style="47" bestFit="1" customWidth="1"/>
    <col min="11" max="11" width="6.421875" style="47" bestFit="1" customWidth="1"/>
    <col min="12" max="13" width="3.00390625" style="47" bestFit="1" customWidth="1"/>
    <col min="14" max="14" width="6.421875" style="47" bestFit="1" customWidth="1"/>
    <col min="15" max="16" width="3.00390625" style="47" bestFit="1" customWidth="1"/>
    <col min="17" max="17" width="6.421875" style="47" bestFit="1" customWidth="1"/>
    <col min="18" max="19" width="3.00390625" style="47" bestFit="1" customWidth="1"/>
    <col min="20" max="20" width="6.421875" style="47" bestFit="1" customWidth="1"/>
    <col min="21" max="22" width="3.00390625" style="47" bestFit="1" customWidth="1"/>
    <col min="23" max="23" width="6.421875" style="47" bestFit="1" customWidth="1"/>
    <col min="24" max="25" width="3.00390625" style="47" bestFit="1" customWidth="1"/>
    <col min="26" max="26" width="6.421875" style="47" bestFit="1" customWidth="1"/>
    <col min="27" max="28" width="3.00390625" style="47" bestFit="1" customWidth="1"/>
    <col min="29" max="29" width="6.421875" style="47" bestFit="1" customWidth="1"/>
    <col min="30" max="30" width="2.421875" style="47" bestFit="1" customWidth="1"/>
    <col min="31" max="31" width="3.00390625" style="47" bestFit="1" customWidth="1"/>
    <col min="32" max="32" width="6.421875" style="47" bestFit="1" customWidth="1"/>
    <col min="33" max="34" width="3.00390625" style="47" bestFit="1" customWidth="1"/>
    <col min="35" max="35" width="6.421875" style="47" bestFit="1" customWidth="1"/>
    <col min="36" max="37" width="3.00390625" style="47" bestFit="1" customWidth="1"/>
    <col min="38" max="38" width="6.421875" style="47" bestFit="1" customWidth="1"/>
    <col min="39" max="40" width="3.00390625" style="47" bestFit="1" customWidth="1"/>
    <col min="41" max="41" width="6.421875" style="47" bestFit="1" customWidth="1"/>
    <col min="42" max="42" width="2.421875" style="47" bestFit="1" customWidth="1"/>
    <col min="43" max="43" width="3.00390625" style="47" bestFit="1" customWidth="1"/>
    <col min="44" max="44" width="6.421875" style="47" bestFit="1" customWidth="1"/>
    <col min="45" max="46" width="3.00390625" style="47" bestFit="1" customWidth="1"/>
    <col min="47" max="47" width="6.421875" style="47" bestFit="1" customWidth="1"/>
    <col min="48" max="48" width="2.421875" style="47" bestFit="1" customWidth="1"/>
    <col min="49" max="49" width="3.00390625" style="47" bestFit="1" customWidth="1"/>
    <col min="50" max="50" width="6.421875" style="47" bestFit="1" customWidth="1"/>
    <col min="51" max="52" width="3.00390625" style="47" bestFit="1" customWidth="1"/>
    <col min="53" max="53" width="6.421875" style="47" bestFit="1" customWidth="1"/>
    <col min="54" max="54" width="2.421875" style="47" bestFit="1" customWidth="1"/>
    <col min="55" max="55" width="3.00390625" style="47" bestFit="1" customWidth="1"/>
    <col min="56" max="56" width="6.421875" style="47" bestFit="1" customWidth="1"/>
    <col min="57" max="57" width="2.421875" style="47" bestFit="1" customWidth="1"/>
    <col min="58" max="58" width="3.00390625" style="47" bestFit="1" customWidth="1"/>
    <col min="59" max="59" width="6.421875" style="47" bestFit="1" customWidth="1"/>
    <col min="60" max="61" width="3.00390625" style="47" bestFit="1" customWidth="1"/>
    <col min="62" max="62" width="6.421875" style="47" bestFit="1" customWidth="1"/>
    <col min="63" max="63" width="27.28125" style="47" customWidth="1"/>
    <col min="64" max="16384" width="9.140625" style="47" customWidth="1"/>
  </cols>
  <sheetData>
    <row r="1" spans="1:11" ht="13.5" thickBot="1">
      <c r="A1" s="71"/>
      <c r="B1" s="121" t="s">
        <v>279</v>
      </c>
      <c r="C1" s="122"/>
      <c r="D1" s="121">
        <v>2015</v>
      </c>
      <c r="E1" s="123"/>
      <c r="F1" s="71"/>
      <c r="G1" s="47"/>
      <c r="H1" s="77"/>
      <c r="I1" s="46"/>
      <c r="J1" s="46"/>
      <c r="K1" s="46"/>
    </row>
    <row r="2" spans="1:62" ht="13.5" customHeight="1" thickBot="1">
      <c r="A2" s="71"/>
      <c r="B2" s="71"/>
      <c r="C2" s="71"/>
      <c r="E2" s="71"/>
      <c r="F2" s="71"/>
      <c r="G2" s="47"/>
      <c r="H2" s="77"/>
      <c r="I2" s="540" t="s">
        <v>572</v>
      </c>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541"/>
      <c r="AQ2" s="541"/>
      <c r="AR2" s="541"/>
      <c r="AS2" s="541"/>
      <c r="AT2" s="541"/>
      <c r="AU2" s="541"/>
      <c r="AV2" s="541"/>
      <c r="AW2" s="541"/>
      <c r="AX2" s="541"/>
      <c r="AY2" s="541"/>
      <c r="AZ2" s="541"/>
      <c r="BA2" s="541"/>
      <c r="BB2" s="541"/>
      <c r="BC2" s="541"/>
      <c r="BD2" s="541"/>
      <c r="BE2" s="541"/>
      <c r="BF2" s="541"/>
      <c r="BG2" s="541"/>
      <c r="BH2" s="541"/>
      <c r="BI2" s="541"/>
      <c r="BJ2" s="580"/>
    </row>
    <row r="3" spans="1:62" s="76" customFormat="1" ht="222" customHeight="1" thickBot="1" thickTop="1">
      <c r="A3" s="78" t="s">
        <v>407</v>
      </c>
      <c r="B3" s="78" t="s">
        <v>549</v>
      </c>
      <c r="C3" s="78" t="s">
        <v>548</v>
      </c>
      <c r="D3" s="78" t="s">
        <v>550</v>
      </c>
      <c r="E3" s="78" t="s">
        <v>548</v>
      </c>
      <c r="F3" s="78" t="s">
        <v>607</v>
      </c>
      <c r="G3" s="78" t="s">
        <v>608</v>
      </c>
      <c r="H3" s="79" t="s">
        <v>571</v>
      </c>
      <c r="I3" s="581" t="s">
        <v>986</v>
      </c>
      <c r="J3" s="582"/>
      <c r="K3" s="583"/>
      <c r="L3" s="581" t="s">
        <v>458</v>
      </c>
      <c r="M3" s="582"/>
      <c r="N3" s="583"/>
      <c r="O3" s="555" t="s">
        <v>945</v>
      </c>
      <c r="P3" s="556"/>
      <c r="Q3" s="548"/>
      <c r="R3" s="555" t="s">
        <v>946</v>
      </c>
      <c r="S3" s="556"/>
      <c r="T3" s="548"/>
      <c r="U3" s="555" t="s">
        <v>437</v>
      </c>
      <c r="V3" s="556"/>
      <c r="W3" s="548"/>
      <c r="X3" s="555" t="s">
        <v>947</v>
      </c>
      <c r="Y3" s="556"/>
      <c r="Z3" s="548"/>
      <c r="AA3" s="555" t="s">
        <v>948</v>
      </c>
      <c r="AB3" s="556"/>
      <c r="AC3" s="548"/>
      <c r="AD3" s="555" t="s">
        <v>434</v>
      </c>
      <c r="AE3" s="556"/>
      <c r="AF3" s="548"/>
      <c r="AG3" s="555" t="s">
        <v>435</v>
      </c>
      <c r="AH3" s="556"/>
      <c r="AI3" s="548"/>
      <c r="AJ3" s="555" t="s">
        <v>949</v>
      </c>
      <c r="AK3" s="556"/>
      <c r="AL3" s="548"/>
      <c r="AM3" s="555" t="s">
        <v>950</v>
      </c>
      <c r="AN3" s="553"/>
      <c r="AO3" s="548"/>
      <c r="AP3" s="555" t="s">
        <v>951</v>
      </c>
      <c r="AQ3" s="556"/>
      <c r="AR3" s="548"/>
      <c r="AS3" s="555" t="s">
        <v>952</v>
      </c>
      <c r="AT3" s="556"/>
      <c r="AU3" s="548"/>
      <c r="AV3" s="555" t="s">
        <v>953</v>
      </c>
      <c r="AW3" s="556"/>
      <c r="AX3" s="548"/>
      <c r="AY3" s="555" t="s">
        <v>957</v>
      </c>
      <c r="AZ3" s="556"/>
      <c r="BA3" s="548"/>
      <c r="BB3" s="555" t="s">
        <v>436</v>
      </c>
      <c r="BC3" s="556"/>
      <c r="BD3" s="548"/>
      <c r="BE3" s="555" t="s">
        <v>380</v>
      </c>
      <c r="BF3" s="556"/>
      <c r="BG3" s="548"/>
      <c r="BH3" s="555" t="s">
        <v>579</v>
      </c>
      <c r="BI3" s="556"/>
      <c r="BJ3" s="548"/>
    </row>
    <row r="4" spans="1:62" ht="26.25" thickTop="1">
      <c r="A4" s="124"/>
      <c r="B4" s="81"/>
      <c r="C4" s="81"/>
      <c r="D4" s="81"/>
      <c r="E4" s="81"/>
      <c r="F4" s="81"/>
      <c r="G4" s="81"/>
      <c r="H4" s="125"/>
      <c r="I4" s="83" t="s">
        <v>954</v>
      </c>
      <c r="J4" s="84" t="s">
        <v>955</v>
      </c>
      <c r="K4" s="85" t="s">
        <v>956</v>
      </c>
      <c r="L4" s="83" t="s">
        <v>954</v>
      </c>
      <c r="M4" s="84" t="s">
        <v>955</v>
      </c>
      <c r="N4" s="85" t="s">
        <v>956</v>
      </c>
      <c r="O4" s="83" t="s">
        <v>954</v>
      </c>
      <c r="P4" s="84" t="s">
        <v>955</v>
      </c>
      <c r="Q4" s="85" t="s">
        <v>956</v>
      </c>
      <c r="R4" s="83" t="s">
        <v>954</v>
      </c>
      <c r="S4" s="84" t="s">
        <v>955</v>
      </c>
      <c r="T4" s="85" t="s">
        <v>956</v>
      </c>
      <c r="U4" s="83" t="s">
        <v>954</v>
      </c>
      <c r="V4" s="84" t="s">
        <v>955</v>
      </c>
      <c r="W4" s="85" t="s">
        <v>956</v>
      </c>
      <c r="X4" s="52" t="s">
        <v>954</v>
      </c>
      <c r="Y4" s="53" t="s">
        <v>955</v>
      </c>
      <c r="Z4" s="54" t="s">
        <v>956</v>
      </c>
      <c r="AA4" s="52" t="s">
        <v>954</v>
      </c>
      <c r="AB4" s="53" t="s">
        <v>955</v>
      </c>
      <c r="AC4" s="54" t="s">
        <v>956</v>
      </c>
      <c r="AD4" s="52" t="s">
        <v>954</v>
      </c>
      <c r="AE4" s="53" t="s">
        <v>955</v>
      </c>
      <c r="AF4" s="54" t="s">
        <v>956</v>
      </c>
      <c r="AG4" s="52" t="s">
        <v>954</v>
      </c>
      <c r="AH4" s="53" t="s">
        <v>955</v>
      </c>
      <c r="AI4" s="54" t="s">
        <v>956</v>
      </c>
      <c r="AJ4" s="52" t="s">
        <v>954</v>
      </c>
      <c r="AK4" s="53" t="s">
        <v>955</v>
      </c>
      <c r="AL4" s="54" t="s">
        <v>956</v>
      </c>
      <c r="AM4" s="175" t="s">
        <v>954</v>
      </c>
      <c r="AN4" s="84" t="s">
        <v>955</v>
      </c>
      <c r="AO4" s="54" t="s">
        <v>956</v>
      </c>
      <c r="AP4" s="52" t="s">
        <v>954</v>
      </c>
      <c r="AQ4" s="53" t="s">
        <v>955</v>
      </c>
      <c r="AR4" s="54" t="s">
        <v>956</v>
      </c>
      <c r="AS4" s="52" t="s">
        <v>954</v>
      </c>
      <c r="AT4" s="53" t="s">
        <v>955</v>
      </c>
      <c r="AU4" s="54" t="s">
        <v>956</v>
      </c>
      <c r="AV4" s="52" t="s">
        <v>954</v>
      </c>
      <c r="AW4" s="53" t="s">
        <v>955</v>
      </c>
      <c r="AX4" s="54" t="s">
        <v>956</v>
      </c>
      <c r="AY4" s="52" t="s">
        <v>954</v>
      </c>
      <c r="AZ4" s="53" t="s">
        <v>955</v>
      </c>
      <c r="BA4" s="54" t="s">
        <v>956</v>
      </c>
      <c r="BB4" s="52" t="s">
        <v>954</v>
      </c>
      <c r="BC4" s="53" t="s">
        <v>955</v>
      </c>
      <c r="BD4" s="54" t="s">
        <v>956</v>
      </c>
      <c r="BE4" s="52" t="s">
        <v>954</v>
      </c>
      <c r="BF4" s="53" t="s">
        <v>955</v>
      </c>
      <c r="BG4" s="54" t="s">
        <v>956</v>
      </c>
      <c r="BH4" s="86" t="s">
        <v>954</v>
      </c>
      <c r="BI4" s="53" t="s">
        <v>955</v>
      </c>
      <c r="BJ4" s="54" t="s">
        <v>956</v>
      </c>
    </row>
    <row r="5" spans="1:62" ht="34.5" customHeight="1">
      <c r="A5" s="88">
        <v>1</v>
      </c>
      <c r="B5" s="88">
        <v>1180</v>
      </c>
      <c r="C5" s="89">
        <v>42003</v>
      </c>
      <c r="D5" s="90">
        <v>56</v>
      </c>
      <c r="E5" s="89">
        <v>41991</v>
      </c>
      <c r="F5" s="88" t="s">
        <v>408</v>
      </c>
      <c r="G5" s="118" t="s">
        <v>409</v>
      </c>
      <c r="H5" s="212" t="s">
        <v>614</v>
      </c>
      <c r="I5" s="235">
        <v>1</v>
      </c>
      <c r="J5" s="236"/>
      <c r="K5" s="237"/>
      <c r="L5" s="235">
        <v>1</v>
      </c>
      <c r="M5" s="236"/>
      <c r="N5" s="237"/>
      <c r="O5" s="235">
        <v>1</v>
      </c>
      <c r="P5" s="236"/>
      <c r="Q5" s="237"/>
      <c r="R5" s="235">
        <v>1</v>
      </c>
      <c r="S5" s="236"/>
      <c r="T5" s="237"/>
      <c r="U5" s="235">
        <v>1</v>
      </c>
      <c r="V5" s="236"/>
      <c r="W5" s="237"/>
      <c r="X5" s="49">
        <v>1</v>
      </c>
      <c r="Y5" s="50"/>
      <c r="Z5" s="51"/>
      <c r="AA5" s="49">
        <v>1</v>
      </c>
      <c r="AB5" s="50"/>
      <c r="AC5" s="51"/>
      <c r="AD5" s="49"/>
      <c r="AE5" s="50">
        <v>1</v>
      </c>
      <c r="AF5" s="51"/>
      <c r="AG5" s="49">
        <v>1</v>
      </c>
      <c r="AH5" s="50"/>
      <c r="AI5" s="51"/>
      <c r="AJ5" s="49">
        <v>1</v>
      </c>
      <c r="AK5" s="50"/>
      <c r="AL5" s="51"/>
      <c r="AM5" s="238">
        <v>1</v>
      </c>
      <c r="AN5" s="239"/>
      <c r="AO5" s="51"/>
      <c r="AP5" s="49"/>
      <c r="AQ5" s="50"/>
      <c r="AR5" s="51">
        <v>1</v>
      </c>
      <c r="AS5" s="49">
        <v>1</v>
      </c>
      <c r="AT5" s="50"/>
      <c r="AU5" s="51"/>
      <c r="AV5" s="49"/>
      <c r="AW5" s="50"/>
      <c r="AX5" s="51">
        <v>1</v>
      </c>
      <c r="AY5" s="49">
        <v>1</v>
      </c>
      <c r="AZ5" s="50"/>
      <c r="BA5" s="51"/>
      <c r="BB5" s="49"/>
      <c r="BC5" s="50"/>
      <c r="BD5" s="51">
        <v>1</v>
      </c>
      <c r="BE5" s="49"/>
      <c r="BF5" s="50"/>
      <c r="BG5" s="51">
        <v>1</v>
      </c>
      <c r="BH5" s="55">
        <v>1</v>
      </c>
      <c r="BI5" s="50"/>
      <c r="BJ5" s="51"/>
    </row>
    <row r="6" spans="1:62" ht="34.5" customHeight="1">
      <c r="A6" s="88">
        <f>A5+1</f>
        <v>2</v>
      </c>
      <c r="B6" s="88">
        <v>105</v>
      </c>
      <c r="C6" s="89">
        <v>42032</v>
      </c>
      <c r="D6" s="90">
        <v>2</v>
      </c>
      <c r="E6" s="89">
        <v>42013</v>
      </c>
      <c r="F6" s="88" t="s">
        <v>408</v>
      </c>
      <c r="G6" s="118" t="s">
        <v>409</v>
      </c>
      <c r="H6" s="212" t="s">
        <v>688</v>
      </c>
      <c r="I6" s="235">
        <v>1</v>
      </c>
      <c r="J6" s="236"/>
      <c r="K6" s="237"/>
      <c r="L6" s="235">
        <v>1</v>
      </c>
      <c r="M6" s="236"/>
      <c r="N6" s="237"/>
      <c r="O6" s="235">
        <v>1</v>
      </c>
      <c r="P6" s="236"/>
      <c r="Q6" s="237"/>
      <c r="R6" s="235">
        <v>1</v>
      </c>
      <c r="S6" s="236"/>
      <c r="T6" s="237"/>
      <c r="U6" s="235">
        <v>1</v>
      </c>
      <c r="V6" s="236"/>
      <c r="W6" s="237"/>
      <c r="X6" s="49">
        <v>1</v>
      </c>
      <c r="Y6" s="50"/>
      <c r="Z6" s="51"/>
      <c r="AA6" s="49">
        <v>1</v>
      </c>
      <c r="AB6" s="50"/>
      <c r="AC6" s="51"/>
      <c r="AD6" s="49">
        <v>1</v>
      </c>
      <c r="AE6" s="50"/>
      <c r="AF6" s="51"/>
      <c r="AG6" s="49">
        <v>1</v>
      </c>
      <c r="AH6" s="50"/>
      <c r="AI6" s="51"/>
      <c r="AJ6" s="49">
        <v>1</v>
      </c>
      <c r="AK6" s="50"/>
      <c r="AL6" s="51"/>
      <c r="AM6" s="238">
        <v>1</v>
      </c>
      <c r="AN6" s="50"/>
      <c r="AO6" s="51"/>
      <c r="AP6" s="49">
        <v>1</v>
      </c>
      <c r="AQ6" s="50"/>
      <c r="AR6" s="51"/>
      <c r="AS6" s="49">
        <v>1</v>
      </c>
      <c r="AT6" s="50"/>
      <c r="AU6" s="51"/>
      <c r="AV6" s="49">
        <v>1</v>
      </c>
      <c r="AW6" s="50"/>
      <c r="AX6" s="51"/>
      <c r="AY6" s="49">
        <v>1</v>
      </c>
      <c r="AZ6" s="50"/>
      <c r="BA6" s="51"/>
      <c r="BB6" s="49"/>
      <c r="BC6" s="50"/>
      <c r="BD6" s="51">
        <v>1</v>
      </c>
      <c r="BE6" s="49">
        <v>1</v>
      </c>
      <c r="BF6" s="50"/>
      <c r="BG6" s="51"/>
      <c r="BH6" s="55"/>
      <c r="BI6" s="50"/>
      <c r="BJ6" s="51"/>
    </row>
    <row r="7" spans="1:62" ht="45">
      <c r="A7" s="88">
        <f aca="true" t="shared" si="0" ref="A7:A28">A6+1</f>
        <v>3</v>
      </c>
      <c r="B7" s="91">
        <v>43</v>
      </c>
      <c r="C7" s="93">
        <v>42024</v>
      </c>
      <c r="D7" s="94">
        <v>3</v>
      </c>
      <c r="E7" s="93">
        <v>42016</v>
      </c>
      <c r="F7" s="91" t="s">
        <v>408</v>
      </c>
      <c r="G7" s="60" t="s">
        <v>409</v>
      </c>
      <c r="H7" s="240" t="s">
        <v>410</v>
      </c>
      <c r="I7" s="157">
        <v>1</v>
      </c>
      <c r="J7" s="158"/>
      <c r="K7" s="159"/>
      <c r="L7" s="151">
        <v>1</v>
      </c>
      <c r="M7" s="152"/>
      <c r="N7" s="153"/>
      <c r="O7" s="151">
        <v>1</v>
      </c>
      <c r="P7" s="152"/>
      <c r="Q7" s="153"/>
      <c r="R7" s="151">
        <v>1</v>
      </c>
      <c r="S7" s="152"/>
      <c r="T7" s="153"/>
      <c r="U7" s="151">
        <v>1</v>
      </c>
      <c r="V7" s="152"/>
      <c r="W7" s="153"/>
      <c r="X7" s="151">
        <v>1</v>
      </c>
      <c r="Y7" s="152"/>
      <c r="Z7" s="153"/>
      <c r="AA7" s="151">
        <v>1</v>
      </c>
      <c r="AB7" s="152"/>
      <c r="AC7" s="153"/>
      <c r="AD7" s="151">
        <v>1</v>
      </c>
      <c r="AE7" s="152"/>
      <c r="AF7" s="153"/>
      <c r="AG7" s="151">
        <v>1</v>
      </c>
      <c r="AH7" s="152"/>
      <c r="AI7" s="153"/>
      <c r="AJ7" s="151">
        <v>1</v>
      </c>
      <c r="AK7" s="152"/>
      <c r="AL7" s="153"/>
      <c r="AM7" s="241">
        <v>1</v>
      </c>
      <c r="AN7" s="152"/>
      <c r="AO7" s="153"/>
      <c r="AP7" s="151"/>
      <c r="AQ7" s="152"/>
      <c r="AR7" s="153"/>
      <c r="AS7" s="151">
        <v>1</v>
      </c>
      <c r="AT7" s="152"/>
      <c r="AU7" s="153"/>
      <c r="AV7" s="151"/>
      <c r="AW7" s="152"/>
      <c r="AX7" s="153">
        <v>1</v>
      </c>
      <c r="AY7" s="151">
        <v>1</v>
      </c>
      <c r="AZ7" s="152"/>
      <c r="BA7" s="153"/>
      <c r="BB7" s="151">
        <v>1</v>
      </c>
      <c r="BC7" s="152"/>
      <c r="BD7" s="153"/>
      <c r="BE7" s="151"/>
      <c r="BF7" s="152"/>
      <c r="BG7" s="153">
        <v>1</v>
      </c>
      <c r="BH7" s="155">
        <v>1</v>
      </c>
      <c r="BI7" s="152"/>
      <c r="BJ7" s="153"/>
    </row>
    <row r="8" spans="1:62" ht="56.25">
      <c r="A8" s="88">
        <f t="shared" si="0"/>
        <v>4</v>
      </c>
      <c r="B8" s="91">
        <v>44</v>
      </c>
      <c r="C8" s="93">
        <v>42024</v>
      </c>
      <c r="D8" s="94">
        <v>5</v>
      </c>
      <c r="E8" s="93">
        <v>42017</v>
      </c>
      <c r="F8" s="91" t="s">
        <v>408</v>
      </c>
      <c r="G8" s="60" t="s">
        <v>409</v>
      </c>
      <c r="H8" s="240" t="s">
        <v>689</v>
      </c>
      <c r="I8" s="235">
        <v>1</v>
      </c>
      <c r="J8" s="236"/>
      <c r="K8" s="237"/>
      <c r="L8" s="235">
        <v>1</v>
      </c>
      <c r="M8" s="236"/>
      <c r="N8" s="237"/>
      <c r="O8" s="235">
        <v>1</v>
      </c>
      <c r="P8" s="236"/>
      <c r="Q8" s="237"/>
      <c r="R8" s="235">
        <v>1</v>
      </c>
      <c r="S8" s="236"/>
      <c r="T8" s="237"/>
      <c r="U8" s="235">
        <v>1</v>
      </c>
      <c r="V8" s="236"/>
      <c r="W8" s="237"/>
      <c r="X8" s="242">
        <v>1</v>
      </c>
      <c r="Y8" s="168"/>
      <c r="Z8" s="243"/>
      <c r="AA8" s="242">
        <v>1</v>
      </c>
      <c r="AB8" s="168"/>
      <c r="AC8" s="243"/>
      <c r="AD8" s="49">
        <v>1</v>
      </c>
      <c r="AE8" s="50"/>
      <c r="AF8" s="51"/>
      <c r="AG8" s="49">
        <v>1</v>
      </c>
      <c r="AH8" s="50"/>
      <c r="AI8" s="51"/>
      <c r="AJ8" s="49">
        <v>1</v>
      </c>
      <c r="AK8" s="50"/>
      <c r="AL8" s="51"/>
      <c r="AM8" s="238">
        <v>1</v>
      </c>
      <c r="AN8" s="50"/>
      <c r="AO8" s="51"/>
      <c r="AP8" s="49">
        <v>1</v>
      </c>
      <c r="AQ8" s="50"/>
      <c r="AR8" s="51"/>
      <c r="AS8" s="49">
        <v>1</v>
      </c>
      <c r="AT8" s="50"/>
      <c r="AU8" s="51"/>
      <c r="AV8" s="49">
        <v>1</v>
      </c>
      <c r="AW8" s="50"/>
      <c r="AX8" s="51"/>
      <c r="AY8" s="49">
        <v>1</v>
      </c>
      <c r="AZ8" s="50"/>
      <c r="BA8" s="51"/>
      <c r="BB8" s="49"/>
      <c r="BC8" s="50"/>
      <c r="BD8" s="51">
        <v>1</v>
      </c>
      <c r="BE8" s="49">
        <v>1</v>
      </c>
      <c r="BF8" s="50"/>
      <c r="BG8" s="51"/>
      <c r="BH8" s="55"/>
      <c r="BI8" s="50"/>
      <c r="BJ8" s="51"/>
    </row>
    <row r="9" spans="1:62" ht="57" thickBot="1">
      <c r="A9" s="88">
        <f t="shared" si="0"/>
        <v>5</v>
      </c>
      <c r="B9" s="91">
        <v>193</v>
      </c>
      <c r="C9" s="93">
        <v>42423</v>
      </c>
      <c r="D9" s="94">
        <v>8</v>
      </c>
      <c r="E9" s="93">
        <v>42023</v>
      </c>
      <c r="F9" s="91" t="s">
        <v>408</v>
      </c>
      <c r="G9" s="60" t="s">
        <v>409</v>
      </c>
      <c r="H9" s="240" t="s">
        <v>690</v>
      </c>
      <c r="I9" s="235">
        <v>1</v>
      </c>
      <c r="J9" s="236"/>
      <c r="K9" s="237"/>
      <c r="L9" s="235">
        <v>1</v>
      </c>
      <c r="M9" s="236"/>
      <c r="N9" s="237"/>
      <c r="O9" s="235">
        <v>1</v>
      </c>
      <c r="P9" s="236"/>
      <c r="Q9" s="237"/>
      <c r="R9" s="235">
        <v>1</v>
      </c>
      <c r="S9" s="236"/>
      <c r="T9" s="237"/>
      <c r="U9" s="235">
        <v>1</v>
      </c>
      <c r="V9" s="236"/>
      <c r="W9" s="237"/>
      <c r="X9" s="49">
        <v>1</v>
      </c>
      <c r="Y9" s="50"/>
      <c r="Z9" s="51"/>
      <c r="AA9" s="49">
        <v>1</v>
      </c>
      <c r="AB9" s="50"/>
      <c r="AC9" s="51"/>
      <c r="AD9" s="49">
        <v>1</v>
      </c>
      <c r="AE9" s="50"/>
      <c r="AF9" s="51"/>
      <c r="AG9" s="49">
        <v>1</v>
      </c>
      <c r="AH9" s="50"/>
      <c r="AI9" s="51"/>
      <c r="AJ9" s="49">
        <v>1</v>
      </c>
      <c r="AK9" s="50"/>
      <c r="AL9" s="51"/>
      <c r="AM9" s="238">
        <v>1</v>
      </c>
      <c r="AN9" s="50"/>
      <c r="AO9" s="51"/>
      <c r="AP9" s="49">
        <v>1</v>
      </c>
      <c r="AQ9" s="50"/>
      <c r="AR9" s="51"/>
      <c r="AS9" s="49">
        <v>1</v>
      </c>
      <c r="AT9" s="50"/>
      <c r="AU9" s="51"/>
      <c r="AV9" s="49">
        <v>1</v>
      </c>
      <c r="AW9" s="50"/>
      <c r="AX9" s="51"/>
      <c r="AY9" s="49">
        <v>1</v>
      </c>
      <c r="AZ9" s="50"/>
      <c r="BA9" s="51"/>
      <c r="BB9" s="49"/>
      <c r="BC9" s="50"/>
      <c r="BD9" s="51">
        <v>1</v>
      </c>
      <c r="BE9" s="49">
        <v>1</v>
      </c>
      <c r="BF9" s="50"/>
      <c r="BG9" s="51"/>
      <c r="BH9" s="55"/>
      <c r="BI9" s="50"/>
      <c r="BJ9" s="51"/>
    </row>
    <row r="10" spans="1:65" ht="35.25" thickBot="1" thickTop="1">
      <c r="A10" s="88">
        <f t="shared" si="0"/>
        <v>6</v>
      </c>
      <c r="B10" s="91">
        <v>241</v>
      </c>
      <c r="C10" s="93">
        <v>42072</v>
      </c>
      <c r="D10" s="94">
        <v>14</v>
      </c>
      <c r="E10" s="93">
        <v>42060</v>
      </c>
      <c r="F10" s="91" t="s">
        <v>408</v>
      </c>
      <c r="G10" s="60" t="s">
        <v>409</v>
      </c>
      <c r="H10" s="240" t="s">
        <v>869</v>
      </c>
      <c r="I10" s="157">
        <v>1</v>
      </c>
      <c r="J10" s="158"/>
      <c r="K10" s="159"/>
      <c r="L10" s="151">
        <v>1</v>
      </c>
      <c r="M10" s="152"/>
      <c r="N10" s="153"/>
      <c r="O10" s="151">
        <v>1</v>
      </c>
      <c r="P10" s="152"/>
      <c r="Q10" s="153"/>
      <c r="R10" s="151">
        <v>1</v>
      </c>
      <c r="S10" s="152"/>
      <c r="T10" s="153"/>
      <c r="U10" s="151">
        <v>1</v>
      </c>
      <c r="V10" s="152"/>
      <c r="W10" s="153"/>
      <c r="X10" s="151">
        <v>1</v>
      </c>
      <c r="Y10" s="152"/>
      <c r="Z10" s="153"/>
      <c r="AA10" s="151">
        <v>1</v>
      </c>
      <c r="AB10" s="152"/>
      <c r="AC10" s="153"/>
      <c r="AD10" s="151"/>
      <c r="AE10" s="152">
        <v>1</v>
      </c>
      <c r="AF10" s="153"/>
      <c r="AG10" s="151">
        <v>1</v>
      </c>
      <c r="AH10" s="152"/>
      <c r="AI10" s="153"/>
      <c r="AJ10" s="151">
        <v>1</v>
      </c>
      <c r="AK10" s="152"/>
      <c r="AL10" s="153"/>
      <c r="AM10" s="241"/>
      <c r="AN10" s="152"/>
      <c r="AO10" s="153"/>
      <c r="AP10" s="151"/>
      <c r="AQ10" s="152"/>
      <c r="AR10" s="153">
        <v>1</v>
      </c>
      <c r="AS10" s="151">
        <v>1</v>
      </c>
      <c r="AT10" s="152"/>
      <c r="AU10" s="153"/>
      <c r="AV10" s="151"/>
      <c r="AW10" s="152"/>
      <c r="AX10" s="153">
        <v>1</v>
      </c>
      <c r="AY10" s="151">
        <v>1</v>
      </c>
      <c r="AZ10" s="152"/>
      <c r="BA10" s="153"/>
      <c r="BB10" s="151"/>
      <c r="BC10" s="185">
        <v>1</v>
      </c>
      <c r="BD10" s="153"/>
      <c r="BE10" s="151"/>
      <c r="BF10" s="152"/>
      <c r="BG10" s="153">
        <v>1</v>
      </c>
      <c r="BH10" s="155">
        <v>1</v>
      </c>
      <c r="BI10" s="152"/>
      <c r="BJ10" s="153"/>
      <c r="BK10" s="584" t="s">
        <v>827</v>
      </c>
      <c r="BL10" s="584"/>
      <c r="BM10" s="584"/>
    </row>
    <row r="11" spans="1:65" ht="35.25" thickBot="1" thickTop="1">
      <c r="A11" s="88">
        <f t="shared" si="0"/>
        <v>7</v>
      </c>
      <c r="B11" s="91">
        <v>368</v>
      </c>
      <c r="C11" s="93">
        <v>42101</v>
      </c>
      <c r="D11" s="94">
        <v>22</v>
      </c>
      <c r="E11" s="93">
        <v>42088</v>
      </c>
      <c r="F11" s="91" t="s">
        <v>408</v>
      </c>
      <c r="G11" s="60" t="s">
        <v>409</v>
      </c>
      <c r="H11" s="240" t="s">
        <v>617</v>
      </c>
      <c r="I11" s="157">
        <v>1</v>
      </c>
      <c r="J11" s="158"/>
      <c r="K11" s="159"/>
      <c r="L11" s="151">
        <v>1</v>
      </c>
      <c r="M11" s="152"/>
      <c r="N11" s="153"/>
      <c r="O11" s="151">
        <v>1</v>
      </c>
      <c r="P11" s="152"/>
      <c r="Q11" s="153"/>
      <c r="R11" s="151">
        <v>1</v>
      </c>
      <c r="S11" s="152"/>
      <c r="T11" s="153"/>
      <c r="U11" s="151">
        <v>1</v>
      </c>
      <c r="V11" s="152"/>
      <c r="W11" s="153"/>
      <c r="X11" s="151">
        <v>1</v>
      </c>
      <c r="Y11" s="152"/>
      <c r="Z11" s="153"/>
      <c r="AA11" s="151">
        <v>1</v>
      </c>
      <c r="AB11" s="152"/>
      <c r="AC11" s="153"/>
      <c r="AD11" s="151"/>
      <c r="AE11" s="152">
        <v>1</v>
      </c>
      <c r="AF11" s="153"/>
      <c r="AG11" s="151">
        <v>1</v>
      </c>
      <c r="AH11" s="152"/>
      <c r="AI11" s="153"/>
      <c r="AJ11" s="151">
        <v>1</v>
      </c>
      <c r="AK11" s="152"/>
      <c r="AL11" s="153"/>
      <c r="AM11" s="241"/>
      <c r="AN11" s="152"/>
      <c r="AO11" s="153"/>
      <c r="AP11" s="151"/>
      <c r="AQ11" s="152"/>
      <c r="AR11" s="153">
        <v>1</v>
      </c>
      <c r="AS11" s="151">
        <v>1</v>
      </c>
      <c r="AT11" s="152"/>
      <c r="AU11" s="153"/>
      <c r="AV11" s="151"/>
      <c r="AW11" s="152"/>
      <c r="AX11" s="153">
        <v>1</v>
      </c>
      <c r="AY11" s="151">
        <v>1</v>
      </c>
      <c r="AZ11" s="152"/>
      <c r="BA11" s="153"/>
      <c r="BB11" s="151"/>
      <c r="BC11" s="185">
        <v>1</v>
      </c>
      <c r="BD11" s="153"/>
      <c r="BE11" s="151"/>
      <c r="BF11" s="152"/>
      <c r="BG11" s="153">
        <v>1</v>
      </c>
      <c r="BH11" s="155">
        <v>1</v>
      </c>
      <c r="BI11" s="152"/>
      <c r="BJ11" s="153"/>
      <c r="BK11" s="584" t="s">
        <v>827</v>
      </c>
      <c r="BL11" s="584"/>
      <c r="BM11" s="584"/>
    </row>
    <row r="12" spans="1:65" ht="24" thickBot="1" thickTop="1">
      <c r="A12" s="88">
        <f t="shared" si="0"/>
        <v>8</v>
      </c>
      <c r="B12" s="91">
        <v>400</v>
      </c>
      <c r="C12" s="93">
        <v>42110</v>
      </c>
      <c r="D12" s="94">
        <v>23</v>
      </c>
      <c r="E12" s="93">
        <v>42097</v>
      </c>
      <c r="F12" s="91" t="s">
        <v>408</v>
      </c>
      <c r="G12" s="60" t="s">
        <v>409</v>
      </c>
      <c r="H12" s="240" t="s">
        <v>696</v>
      </c>
      <c r="I12" s="157">
        <v>1</v>
      </c>
      <c r="J12" s="158"/>
      <c r="K12" s="159"/>
      <c r="L12" s="151">
        <v>1</v>
      </c>
      <c r="M12" s="152"/>
      <c r="N12" s="153"/>
      <c r="O12" s="151">
        <v>1</v>
      </c>
      <c r="P12" s="152"/>
      <c r="Q12" s="153"/>
      <c r="R12" s="151">
        <v>1</v>
      </c>
      <c r="S12" s="152"/>
      <c r="T12" s="153"/>
      <c r="U12" s="151">
        <v>1</v>
      </c>
      <c r="V12" s="152"/>
      <c r="W12" s="153"/>
      <c r="X12" s="151">
        <v>1</v>
      </c>
      <c r="Y12" s="152"/>
      <c r="Z12" s="153"/>
      <c r="AA12" s="151">
        <v>1</v>
      </c>
      <c r="AB12" s="152"/>
      <c r="AC12" s="153"/>
      <c r="AD12" s="151"/>
      <c r="AE12" s="152">
        <v>1</v>
      </c>
      <c r="AF12" s="153"/>
      <c r="AG12" s="151">
        <v>1</v>
      </c>
      <c r="AH12" s="152"/>
      <c r="AI12" s="153"/>
      <c r="AJ12" s="151">
        <v>1</v>
      </c>
      <c r="AK12" s="152"/>
      <c r="AL12" s="153"/>
      <c r="AM12" s="241">
        <v>1</v>
      </c>
      <c r="AN12" s="152"/>
      <c r="AO12" s="153"/>
      <c r="AP12" s="151"/>
      <c r="AQ12" s="152"/>
      <c r="AR12" s="153">
        <v>1</v>
      </c>
      <c r="AS12" s="151">
        <v>1</v>
      </c>
      <c r="AT12" s="152"/>
      <c r="AU12" s="153"/>
      <c r="AV12" s="151"/>
      <c r="AW12" s="152"/>
      <c r="AX12" s="153">
        <v>1</v>
      </c>
      <c r="AY12" s="151">
        <v>1</v>
      </c>
      <c r="AZ12" s="152"/>
      <c r="BA12" s="153"/>
      <c r="BB12" s="151"/>
      <c r="BC12" s="185">
        <v>1</v>
      </c>
      <c r="BD12" s="153"/>
      <c r="BE12" s="151"/>
      <c r="BF12" s="152"/>
      <c r="BG12" s="153">
        <v>1</v>
      </c>
      <c r="BH12" s="155"/>
      <c r="BI12" s="152"/>
      <c r="BJ12" s="153"/>
      <c r="BK12" s="244"/>
      <c r="BL12" s="244"/>
      <c r="BM12" s="244"/>
    </row>
    <row r="13" spans="1:65" ht="57.75" thickBot="1" thickTop="1">
      <c r="A13" s="88">
        <f t="shared" si="0"/>
        <v>9</v>
      </c>
      <c r="B13" s="91">
        <v>401</v>
      </c>
      <c r="C13" s="93">
        <v>42110</v>
      </c>
      <c r="D13" s="94">
        <v>24</v>
      </c>
      <c r="E13" s="93">
        <v>42097</v>
      </c>
      <c r="F13" s="91" t="s">
        <v>408</v>
      </c>
      <c r="G13" s="60" t="s">
        <v>409</v>
      </c>
      <c r="H13" s="184" t="s">
        <v>870</v>
      </c>
      <c r="I13" s="157">
        <v>1</v>
      </c>
      <c r="J13" s="158"/>
      <c r="K13" s="159"/>
      <c r="L13" s="151">
        <v>1</v>
      </c>
      <c r="M13" s="152"/>
      <c r="N13" s="153"/>
      <c r="O13" s="151">
        <v>1</v>
      </c>
      <c r="P13" s="152"/>
      <c r="Q13" s="153"/>
      <c r="R13" s="151">
        <v>1</v>
      </c>
      <c r="S13" s="152"/>
      <c r="T13" s="153"/>
      <c r="U13" s="151">
        <v>1</v>
      </c>
      <c r="V13" s="152"/>
      <c r="W13" s="153"/>
      <c r="X13" s="151">
        <v>1</v>
      </c>
      <c r="Y13" s="152"/>
      <c r="Z13" s="153"/>
      <c r="AA13" s="151">
        <v>1</v>
      </c>
      <c r="AB13" s="152"/>
      <c r="AC13" s="153"/>
      <c r="AD13" s="151"/>
      <c r="AE13" s="152">
        <v>1</v>
      </c>
      <c r="AF13" s="153"/>
      <c r="AG13" s="151">
        <v>1</v>
      </c>
      <c r="AH13" s="152"/>
      <c r="AI13" s="153"/>
      <c r="AJ13" s="151">
        <v>1</v>
      </c>
      <c r="AK13" s="152"/>
      <c r="AL13" s="153"/>
      <c r="AM13" s="241"/>
      <c r="AN13" s="152"/>
      <c r="AO13" s="153"/>
      <c r="AP13" s="151"/>
      <c r="AQ13" s="152"/>
      <c r="AR13" s="153">
        <v>1</v>
      </c>
      <c r="AS13" s="151">
        <v>1</v>
      </c>
      <c r="AT13" s="152"/>
      <c r="AU13" s="153"/>
      <c r="AV13" s="151"/>
      <c r="AW13" s="152"/>
      <c r="AX13" s="153">
        <v>1</v>
      </c>
      <c r="AY13" s="151">
        <v>1</v>
      </c>
      <c r="AZ13" s="152"/>
      <c r="BA13" s="153"/>
      <c r="BB13" s="151"/>
      <c r="BC13" s="185">
        <v>1</v>
      </c>
      <c r="BD13" s="153"/>
      <c r="BE13" s="151"/>
      <c r="BF13" s="152"/>
      <c r="BG13" s="153">
        <v>1</v>
      </c>
      <c r="BH13" s="155">
        <v>1</v>
      </c>
      <c r="BI13" s="152"/>
      <c r="BJ13" s="153"/>
      <c r="BK13" s="584" t="s">
        <v>827</v>
      </c>
      <c r="BL13" s="584"/>
      <c r="BM13" s="584"/>
    </row>
    <row r="14" spans="1:63" ht="79.5" thickTop="1">
      <c r="A14" s="88">
        <f t="shared" si="0"/>
        <v>10</v>
      </c>
      <c r="B14" s="91">
        <v>423</v>
      </c>
      <c r="C14" s="93">
        <v>42114</v>
      </c>
      <c r="D14" s="94">
        <v>27</v>
      </c>
      <c r="E14" s="93">
        <v>42109</v>
      </c>
      <c r="F14" s="91" t="s">
        <v>408</v>
      </c>
      <c r="G14" s="60" t="s">
        <v>409</v>
      </c>
      <c r="H14" s="184" t="s">
        <v>872</v>
      </c>
      <c r="I14" s="151">
        <v>1</v>
      </c>
      <c r="J14" s="152"/>
      <c r="K14" s="153"/>
      <c r="L14" s="151">
        <v>1</v>
      </c>
      <c r="M14" s="152"/>
      <c r="N14" s="153"/>
      <c r="O14" s="151">
        <v>1</v>
      </c>
      <c r="P14" s="152"/>
      <c r="Q14" s="153"/>
      <c r="R14" s="151">
        <v>1</v>
      </c>
      <c r="S14" s="152"/>
      <c r="T14" s="153"/>
      <c r="U14" s="151">
        <v>1</v>
      </c>
      <c r="V14" s="152"/>
      <c r="W14" s="153"/>
      <c r="X14" s="151">
        <v>1</v>
      </c>
      <c r="Y14" s="152"/>
      <c r="Z14" s="153"/>
      <c r="AA14" s="151">
        <v>1</v>
      </c>
      <c r="AB14" s="152"/>
      <c r="AC14" s="153"/>
      <c r="AD14" s="151"/>
      <c r="AE14" s="152">
        <v>1</v>
      </c>
      <c r="AF14" s="153"/>
      <c r="AG14" s="151">
        <v>1</v>
      </c>
      <c r="AH14" s="152"/>
      <c r="AI14" s="153"/>
      <c r="AJ14" s="151">
        <v>1</v>
      </c>
      <c r="AK14" s="152"/>
      <c r="AL14" s="153"/>
      <c r="AM14" s="241">
        <v>1</v>
      </c>
      <c r="AN14" s="152"/>
      <c r="AO14" s="153"/>
      <c r="AP14" s="151"/>
      <c r="AQ14" s="152"/>
      <c r="AR14" s="153">
        <v>1</v>
      </c>
      <c r="AS14" s="151">
        <v>1</v>
      </c>
      <c r="AT14" s="152"/>
      <c r="AU14" s="153"/>
      <c r="AV14" s="151"/>
      <c r="AW14" s="152"/>
      <c r="AX14" s="153">
        <v>1</v>
      </c>
      <c r="AY14" s="151"/>
      <c r="AZ14" s="152"/>
      <c r="BA14" s="153"/>
      <c r="BB14" s="151"/>
      <c r="BC14" s="185">
        <v>1</v>
      </c>
      <c r="BD14" s="153"/>
      <c r="BE14" s="151"/>
      <c r="BF14" s="152"/>
      <c r="BG14" s="153">
        <v>1</v>
      </c>
      <c r="BH14" s="155">
        <v>1</v>
      </c>
      <c r="BI14" s="152"/>
      <c r="BJ14" s="153"/>
      <c r="BK14" s="245" t="s">
        <v>390</v>
      </c>
    </row>
    <row r="15" spans="1:62" ht="56.25">
      <c r="A15" s="88">
        <f t="shared" si="0"/>
        <v>11</v>
      </c>
      <c r="B15" s="91">
        <v>533</v>
      </c>
      <c r="C15" s="93">
        <v>42138</v>
      </c>
      <c r="D15" s="94">
        <v>29</v>
      </c>
      <c r="E15" s="93">
        <v>42117</v>
      </c>
      <c r="F15" s="91" t="s">
        <v>408</v>
      </c>
      <c r="G15" s="60" t="s">
        <v>409</v>
      </c>
      <c r="H15" s="184" t="s">
        <v>578</v>
      </c>
      <c r="I15" s="151">
        <v>1</v>
      </c>
      <c r="J15" s="152"/>
      <c r="K15" s="153"/>
      <c r="L15" s="151">
        <v>1</v>
      </c>
      <c r="M15" s="152"/>
      <c r="N15" s="153"/>
      <c r="O15" s="151">
        <v>1</v>
      </c>
      <c r="P15" s="152"/>
      <c r="Q15" s="153"/>
      <c r="R15" s="151">
        <v>1</v>
      </c>
      <c r="S15" s="152"/>
      <c r="T15" s="153"/>
      <c r="U15" s="151">
        <v>1</v>
      </c>
      <c r="V15" s="152"/>
      <c r="W15" s="153"/>
      <c r="X15" s="151">
        <v>1</v>
      </c>
      <c r="Y15" s="152"/>
      <c r="Z15" s="153"/>
      <c r="AA15" s="151">
        <v>1</v>
      </c>
      <c r="AB15" s="152"/>
      <c r="AC15" s="153"/>
      <c r="AD15" s="151">
        <v>1</v>
      </c>
      <c r="AE15" s="152"/>
      <c r="AF15" s="153"/>
      <c r="AG15" s="151"/>
      <c r="AH15" s="152">
        <v>1</v>
      </c>
      <c r="AI15" s="153"/>
      <c r="AJ15" s="151">
        <v>1</v>
      </c>
      <c r="AK15" s="152"/>
      <c r="AL15" s="153"/>
      <c r="AM15" s="241">
        <v>1</v>
      </c>
      <c r="AN15" s="152"/>
      <c r="AO15" s="153"/>
      <c r="AP15" s="151"/>
      <c r="AQ15" s="152"/>
      <c r="AR15" s="153"/>
      <c r="AS15" s="151">
        <v>1</v>
      </c>
      <c r="AT15" s="152"/>
      <c r="AU15" s="153"/>
      <c r="AV15" s="151">
        <v>1</v>
      </c>
      <c r="AW15" s="152"/>
      <c r="AX15" s="153"/>
      <c r="AY15" s="151">
        <v>1</v>
      </c>
      <c r="AZ15" s="152"/>
      <c r="BA15" s="153"/>
      <c r="BB15" s="151"/>
      <c r="BC15" s="152">
        <v>1</v>
      </c>
      <c r="BD15" s="153"/>
      <c r="BE15" s="151"/>
      <c r="BF15" s="152"/>
      <c r="BG15" s="153"/>
      <c r="BH15" s="155">
        <v>1</v>
      </c>
      <c r="BI15" s="152"/>
      <c r="BJ15" s="153"/>
    </row>
    <row r="16" spans="1:62" ht="33.75">
      <c r="A16" s="88">
        <f t="shared" si="0"/>
        <v>12</v>
      </c>
      <c r="B16" s="91">
        <v>615</v>
      </c>
      <c r="C16" s="93">
        <v>42159</v>
      </c>
      <c r="D16" s="94">
        <v>30</v>
      </c>
      <c r="E16" s="93">
        <v>42122</v>
      </c>
      <c r="F16" s="91" t="s">
        <v>408</v>
      </c>
      <c r="G16" s="60" t="s">
        <v>409</v>
      </c>
      <c r="H16" s="184" t="s">
        <v>977</v>
      </c>
      <c r="I16" s="235">
        <v>1</v>
      </c>
      <c r="J16" s="236"/>
      <c r="K16" s="237"/>
      <c r="L16" s="235">
        <v>1</v>
      </c>
      <c r="M16" s="236"/>
      <c r="N16" s="237"/>
      <c r="O16" s="235">
        <v>1</v>
      </c>
      <c r="P16" s="236"/>
      <c r="Q16" s="237"/>
      <c r="R16" s="235">
        <v>1</v>
      </c>
      <c r="S16" s="236"/>
      <c r="T16" s="237"/>
      <c r="U16" s="235">
        <v>1</v>
      </c>
      <c r="V16" s="236"/>
      <c r="W16" s="237"/>
      <c r="X16" s="49">
        <v>1</v>
      </c>
      <c r="Y16" s="50"/>
      <c r="Z16" s="51"/>
      <c r="AA16" s="49">
        <v>1</v>
      </c>
      <c r="AB16" s="50"/>
      <c r="AC16" s="51"/>
      <c r="AD16" s="49">
        <v>1</v>
      </c>
      <c r="AE16" s="50"/>
      <c r="AF16" s="51"/>
      <c r="AG16" s="49">
        <v>1</v>
      </c>
      <c r="AH16" s="50"/>
      <c r="AI16" s="51"/>
      <c r="AJ16" s="49">
        <v>1</v>
      </c>
      <c r="AK16" s="50"/>
      <c r="AL16" s="51"/>
      <c r="AM16" s="238">
        <v>1</v>
      </c>
      <c r="AN16" s="50"/>
      <c r="AO16" s="51"/>
      <c r="AP16" s="49">
        <v>1</v>
      </c>
      <c r="AQ16" s="50"/>
      <c r="AR16" s="51"/>
      <c r="AS16" s="49">
        <v>1</v>
      </c>
      <c r="AT16" s="50"/>
      <c r="AU16" s="51"/>
      <c r="AV16" s="49">
        <v>1</v>
      </c>
      <c r="AW16" s="50"/>
      <c r="AX16" s="51"/>
      <c r="AY16" s="49">
        <v>1</v>
      </c>
      <c r="AZ16" s="50"/>
      <c r="BA16" s="51"/>
      <c r="BB16" s="49"/>
      <c r="BC16" s="50"/>
      <c r="BD16" s="51">
        <v>1</v>
      </c>
      <c r="BE16" s="49">
        <v>1</v>
      </c>
      <c r="BF16" s="50"/>
      <c r="BG16" s="51"/>
      <c r="BH16" s="55"/>
      <c r="BI16" s="50"/>
      <c r="BJ16" s="51"/>
    </row>
    <row r="17" spans="1:62" ht="33.75">
      <c r="A17" s="88">
        <f t="shared" si="0"/>
        <v>13</v>
      </c>
      <c r="B17" s="91">
        <v>666</v>
      </c>
      <c r="C17" s="93">
        <v>42170</v>
      </c>
      <c r="D17" s="94">
        <v>35</v>
      </c>
      <c r="E17" s="93">
        <v>42150</v>
      </c>
      <c r="F17" s="91" t="s">
        <v>408</v>
      </c>
      <c r="G17" s="60" t="s">
        <v>409</v>
      </c>
      <c r="H17" s="184" t="s">
        <v>867</v>
      </c>
      <c r="I17" s="151">
        <v>1</v>
      </c>
      <c r="J17" s="152"/>
      <c r="K17" s="153"/>
      <c r="L17" s="151">
        <v>1</v>
      </c>
      <c r="M17" s="152"/>
      <c r="N17" s="153"/>
      <c r="O17" s="151">
        <v>1</v>
      </c>
      <c r="P17" s="152"/>
      <c r="Q17" s="153"/>
      <c r="R17" s="151">
        <v>1</v>
      </c>
      <c r="S17" s="152"/>
      <c r="T17" s="153"/>
      <c r="U17" s="151">
        <v>1</v>
      </c>
      <c r="V17" s="152"/>
      <c r="W17" s="153"/>
      <c r="X17" s="151">
        <v>1</v>
      </c>
      <c r="Y17" s="152"/>
      <c r="Z17" s="153"/>
      <c r="AA17" s="151">
        <v>1</v>
      </c>
      <c r="AB17" s="152"/>
      <c r="AC17" s="153"/>
      <c r="AD17" s="151"/>
      <c r="AE17" s="152">
        <v>1</v>
      </c>
      <c r="AF17" s="153"/>
      <c r="AG17" s="151"/>
      <c r="AH17" s="152"/>
      <c r="AI17" s="153">
        <v>1</v>
      </c>
      <c r="AJ17" s="151">
        <v>1</v>
      </c>
      <c r="AK17" s="152"/>
      <c r="AL17" s="153"/>
      <c r="AM17" s="241">
        <v>1</v>
      </c>
      <c r="AN17" s="152"/>
      <c r="AO17" s="153"/>
      <c r="AP17" s="151"/>
      <c r="AQ17" s="152"/>
      <c r="AR17" s="153">
        <v>1</v>
      </c>
      <c r="AS17" s="151">
        <v>1</v>
      </c>
      <c r="AT17" s="152"/>
      <c r="AU17" s="153"/>
      <c r="AV17" s="151"/>
      <c r="AW17" s="152"/>
      <c r="AX17" s="153">
        <v>1</v>
      </c>
      <c r="AY17" s="151">
        <v>1</v>
      </c>
      <c r="AZ17" s="152"/>
      <c r="BA17" s="153"/>
      <c r="BB17" s="151"/>
      <c r="BC17" s="152">
        <v>1</v>
      </c>
      <c r="BD17" s="153"/>
      <c r="BE17" s="151"/>
      <c r="BF17" s="152"/>
      <c r="BG17" s="153"/>
      <c r="BH17" s="155">
        <v>1</v>
      </c>
      <c r="BI17" s="152"/>
      <c r="BJ17" s="153"/>
    </row>
    <row r="18" spans="1:62" ht="67.5">
      <c r="A18" s="88">
        <f t="shared" si="0"/>
        <v>14</v>
      </c>
      <c r="B18" s="91">
        <v>730</v>
      </c>
      <c r="C18" s="93">
        <v>42181</v>
      </c>
      <c r="D18" s="94">
        <v>36</v>
      </c>
      <c r="E18" s="93">
        <v>42159</v>
      </c>
      <c r="F18" s="91" t="s">
        <v>408</v>
      </c>
      <c r="G18" s="60" t="s">
        <v>409</v>
      </c>
      <c r="H18" s="184" t="s">
        <v>609</v>
      </c>
      <c r="I18" s="151">
        <v>1</v>
      </c>
      <c r="J18" s="152"/>
      <c r="K18" s="153"/>
      <c r="L18" s="151">
        <v>1</v>
      </c>
      <c r="M18" s="152"/>
      <c r="N18" s="153"/>
      <c r="O18" s="151">
        <v>1</v>
      </c>
      <c r="P18" s="152"/>
      <c r="Q18" s="153"/>
      <c r="R18" s="151">
        <v>1</v>
      </c>
      <c r="S18" s="152"/>
      <c r="T18" s="153"/>
      <c r="U18" s="151">
        <v>1</v>
      </c>
      <c r="V18" s="152"/>
      <c r="W18" s="153"/>
      <c r="X18" s="151">
        <v>1</v>
      </c>
      <c r="Y18" s="152"/>
      <c r="Z18" s="153"/>
      <c r="AA18" s="151">
        <v>1</v>
      </c>
      <c r="AB18" s="152"/>
      <c r="AC18" s="153"/>
      <c r="AD18" s="151"/>
      <c r="AE18" s="152">
        <v>1</v>
      </c>
      <c r="AF18" s="153"/>
      <c r="AG18" s="151"/>
      <c r="AH18" s="152">
        <v>1</v>
      </c>
      <c r="AI18" s="153"/>
      <c r="AJ18" s="151">
        <v>1</v>
      </c>
      <c r="AK18" s="152"/>
      <c r="AL18" s="153"/>
      <c r="AM18" s="241">
        <v>1</v>
      </c>
      <c r="AN18" s="152"/>
      <c r="AO18" s="153"/>
      <c r="AP18" s="151"/>
      <c r="AQ18" s="152"/>
      <c r="AR18" s="153">
        <v>1</v>
      </c>
      <c r="AS18" s="151">
        <v>1</v>
      </c>
      <c r="AT18" s="152"/>
      <c r="AU18" s="153"/>
      <c r="AV18" s="151"/>
      <c r="AW18" s="152"/>
      <c r="AX18" s="153">
        <v>1</v>
      </c>
      <c r="AY18" s="151">
        <v>1</v>
      </c>
      <c r="AZ18" s="152"/>
      <c r="BA18" s="153"/>
      <c r="BB18" s="151"/>
      <c r="BC18" s="152"/>
      <c r="BD18" s="153">
        <v>1</v>
      </c>
      <c r="BE18" s="151"/>
      <c r="BF18" s="152"/>
      <c r="BG18" s="153">
        <v>1</v>
      </c>
      <c r="BH18" s="155">
        <v>1</v>
      </c>
      <c r="BI18" s="152"/>
      <c r="BJ18" s="153"/>
    </row>
    <row r="19" spans="1:62" ht="33.75">
      <c r="A19" s="88">
        <f t="shared" si="0"/>
        <v>15</v>
      </c>
      <c r="B19" s="91">
        <v>652</v>
      </c>
      <c r="C19" s="93">
        <v>42166</v>
      </c>
      <c r="D19" s="94">
        <v>38</v>
      </c>
      <c r="E19" s="93">
        <v>42160</v>
      </c>
      <c r="F19" s="91" t="s">
        <v>408</v>
      </c>
      <c r="G19" s="60" t="s">
        <v>409</v>
      </c>
      <c r="H19" s="184" t="s">
        <v>610</v>
      </c>
      <c r="I19" s="151">
        <v>1</v>
      </c>
      <c r="J19" s="152"/>
      <c r="K19" s="153"/>
      <c r="L19" s="151">
        <v>1</v>
      </c>
      <c r="M19" s="152"/>
      <c r="N19" s="153"/>
      <c r="O19" s="151">
        <v>1</v>
      </c>
      <c r="P19" s="152"/>
      <c r="Q19" s="153"/>
      <c r="R19" s="151">
        <v>1</v>
      </c>
      <c r="S19" s="152"/>
      <c r="T19" s="153"/>
      <c r="U19" s="151">
        <v>1</v>
      </c>
      <c r="V19" s="152"/>
      <c r="W19" s="153"/>
      <c r="X19" s="151">
        <v>1</v>
      </c>
      <c r="Y19" s="152"/>
      <c r="Z19" s="153"/>
      <c r="AA19" s="151">
        <v>1</v>
      </c>
      <c r="AB19" s="152"/>
      <c r="AC19" s="153"/>
      <c r="AD19" s="151">
        <v>1</v>
      </c>
      <c r="AE19" s="152"/>
      <c r="AF19" s="153"/>
      <c r="AG19" s="151">
        <v>1</v>
      </c>
      <c r="AH19" s="152"/>
      <c r="AI19" s="153"/>
      <c r="AJ19" s="151">
        <v>1</v>
      </c>
      <c r="AK19" s="152"/>
      <c r="AL19" s="153"/>
      <c r="AM19" s="241">
        <v>1</v>
      </c>
      <c r="AN19" s="152"/>
      <c r="AO19" s="153"/>
      <c r="AP19" s="151"/>
      <c r="AQ19" s="152"/>
      <c r="AR19" s="153">
        <v>1</v>
      </c>
      <c r="AS19" s="151">
        <v>1</v>
      </c>
      <c r="AT19" s="152"/>
      <c r="AU19" s="153"/>
      <c r="AV19" s="151"/>
      <c r="AW19" s="152"/>
      <c r="AX19" s="153">
        <v>1</v>
      </c>
      <c r="AY19" s="151">
        <v>1</v>
      </c>
      <c r="AZ19" s="152"/>
      <c r="BA19" s="153"/>
      <c r="BB19" s="151"/>
      <c r="BC19" s="152"/>
      <c r="BD19" s="153">
        <v>1</v>
      </c>
      <c r="BE19" s="151"/>
      <c r="BF19" s="152"/>
      <c r="BG19" s="153">
        <v>1</v>
      </c>
      <c r="BH19" s="155">
        <v>1</v>
      </c>
      <c r="BI19" s="152"/>
      <c r="BJ19" s="153"/>
    </row>
    <row r="20" spans="1:63" ht="56.25">
      <c r="A20" s="88">
        <f t="shared" si="0"/>
        <v>16</v>
      </c>
      <c r="B20" s="91">
        <v>929</v>
      </c>
      <c r="C20" s="93">
        <v>42235</v>
      </c>
      <c r="D20" s="94">
        <v>52</v>
      </c>
      <c r="E20" s="93">
        <v>42201</v>
      </c>
      <c r="F20" s="91" t="s">
        <v>408</v>
      </c>
      <c r="G20" s="60" t="s">
        <v>409</v>
      </c>
      <c r="H20" s="184" t="s">
        <v>613</v>
      </c>
      <c r="I20" s="151">
        <v>1</v>
      </c>
      <c r="J20" s="152"/>
      <c r="K20" s="153"/>
      <c r="L20" s="151">
        <v>1</v>
      </c>
      <c r="M20" s="152"/>
      <c r="N20" s="153"/>
      <c r="O20" s="151">
        <v>1</v>
      </c>
      <c r="P20" s="152"/>
      <c r="Q20" s="153"/>
      <c r="R20" s="151">
        <v>1</v>
      </c>
      <c r="S20" s="152"/>
      <c r="T20" s="153"/>
      <c r="U20" s="151">
        <v>1</v>
      </c>
      <c r="V20" s="152"/>
      <c r="W20" s="153"/>
      <c r="X20" s="151">
        <v>1</v>
      </c>
      <c r="Y20" s="152"/>
      <c r="Z20" s="153"/>
      <c r="AA20" s="151">
        <v>1</v>
      </c>
      <c r="AB20" s="152"/>
      <c r="AC20" s="153"/>
      <c r="AD20" s="151"/>
      <c r="AE20" s="152">
        <v>1</v>
      </c>
      <c r="AF20" s="153"/>
      <c r="AG20" s="151">
        <v>1</v>
      </c>
      <c r="AH20" s="152"/>
      <c r="AI20" s="153"/>
      <c r="AJ20" s="151">
        <v>1</v>
      </c>
      <c r="AK20" s="152"/>
      <c r="AL20" s="153"/>
      <c r="AM20" s="241">
        <v>1</v>
      </c>
      <c r="AN20" s="152"/>
      <c r="AO20" s="153"/>
      <c r="AP20" s="151"/>
      <c r="AQ20" s="152"/>
      <c r="AR20" s="153">
        <v>1</v>
      </c>
      <c r="AS20" s="151">
        <v>1</v>
      </c>
      <c r="AT20" s="152"/>
      <c r="AU20" s="153"/>
      <c r="AV20" s="151"/>
      <c r="AW20" s="152"/>
      <c r="AX20" s="153">
        <v>1</v>
      </c>
      <c r="AY20" s="151">
        <v>1</v>
      </c>
      <c r="AZ20" s="152"/>
      <c r="BA20" s="153"/>
      <c r="BB20" s="151"/>
      <c r="BC20" s="154">
        <v>1</v>
      </c>
      <c r="BD20" s="153"/>
      <c r="BE20" s="151">
        <v>1</v>
      </c>
      <c r="BF20" s="152"/>
      <c r="BG20" s="153"/>
      <c r="BH20" s="155"/>
      <c r="BI20" s="152"/>
      <c r="BJ20" s="153"/>
      <c r="BK20" s="246" t="s">
        <v>574</v>
      </c>
    </row>
    <row r="21" spans="1:62" ht="33.75">
      <c r="A21" s="88">
        <f t="shared" si="0"/>
        <v>17</v>
      </c>
      <c r="B21" s="178">
        <v>932</v>
      </c>
      <c r="C21" s="188">
        <v>42235</v>
      </c>
      <c r="D21" s="180">
        <v>57</v>
      </c>
      <c r="E21" s="188">
        <v>42228</v>
      </c>
      <c r="F21" s="91" t="s">
        <v>408</v>
      </c>
      <c r="G21" s="60" t="s">
        <v>409</v>
      </c>
      <c r="H21" s="184" t="s">
        <v>615</v>
      </c>
      <c r="I21" s="151">
        <v>1</v>
      </c>
      <c r="J21" s="152"/>
      <c r="K21" s="153"/>
      <c r="L21" s="151">
        <v>1</v>
      </c>
      <c r="M21" s="152"/>
      <c r="N21" s="153"/>
      <c r="O21" s="151">
        <v>1</v>
      </c>
      <c r="P21" s="152"/>
      <c r="Q21" s="153"/>
      <c r="R21" s="151">
        <v>1</v>
      </c>
      <c r="S21" s="152"/>
      <c r="T21" s="153"/>
      <c r="U21" s="151">
        <v>1</v>
      </c>
      <c r="V21" s="152"/>
      <c r="W21" s="153"/>
      <c r="X21" s="151">
        <v>1</v>
      </c>
      <c r="Y21" s="152"/>
      <c r="Z21" s="153"/>
      <c r="AA21" s="151">
        <v>1</v>
      </c>
      <c r="AB21" s="152"/>
      <c r="AC21" s="153"/>
      <c r="AD21" s="151">
        <v>1</v>
      </c>
      <c r="AE21" s="152"/>
      <c r="AF21" s="153"/>
      <c r="AG21" s="151">
        <v>1</v>
      </c>
      <c r="AH21" s="152"/>
      <c r="AI21" s="153"/>
      <c r="AJ21" s="151">
        <v>1</v>
      </c>
      <c r="AK21" s="152"/>
      <c r="AL21" s="153"/>
      <c r="AM21" s="241">
        <v>1</v>
      </c>
      <c r="AN21" s="152"/>
      <c r="AO21" s="153"/>
      <c r="AP21" s="151"/>
      <c r="AQ21" s="152"/>
      <c r="AR21" s="153"/>
      <c r="AS21" s="151">
        <v>1</v>
      </c>
      <c r="AT21" s="152"/>
      <c r="AU21" s="153"/>
      <c r="AV21" s="151">
        <v>1</v>
      </c>
      <c r="AW21" s="152"/>
      <c r="AX21" s="153"/>
      <c r="AY21" s="151">
        <v>1</v>
      </c>
      <c r="AZ21" s="152"/>
      <c r="BA21" s="153"/>
      <c r="BB21" s="151"/>
      <c r="BC21" s="152">
        <v>1</v>
      </c>
      <c r="BD21" s="153"/>
      <c r="BE21" s="151"/>
      <c r="BF21" s="152"/>
      <c r="BG21" s="153"/>
      <c r="BH21" s="155">
        <v>1</v>
      </c>
      <c r="BI21" s="152"/>
      <c r="BJ21" s="153"/>
    </row>
    <row r="22" spans="1:62" ht="56.25">
      <c r="A22" s="88">
        <f t="shared" si="0"/>
        <v>18</v>
      </c>
      <c r="B22" s="178">
        <v>1066</v>
      </c>
      <c r="C22" s="188">
        <v>42237</v>
      </c>
      <c r="D22" s="180">
        <v>58</v>
      </c>
      <c r="E22" s="188">
        <v>42234</v>
      </c>
      <c r="F22" s="91" t="s">
        <v>408</v>
      </c>
      <c r="G22" s="60" t="s">
        <v>409</v>
      </c>
      <c r="H22" s="184" t="s">
        <v>616</v>
      </c>
      <c r="I22" s="151">
        <v>1</v>
      </c>
      <c r="J22" s="152"/>
      <c r="K22" s="153"/>
      <c r="L22" s="151">
        <v>1</v>
      </c>
      <c r="M22" s="152"/>
      <c r="N22" s="153"/>
      <c r="O22" s="151">
        <v>1</v>
      </c>
      <c r="P22" s="152"/>
      <c r="Q22" s="153"/>
      <c r="R22" s="151">
        <v>1</v>
      </c>
      <c r="S22" s="152"/>
      <c r="T22" s="153"/>
      <c r="U22" s="151">
        <v>1</v>
      </c>
      <c r="V22" s="152"/>
      <c r="W22" s="153"/>
      <c r="X22" s="151">
        <v>1</v>
      </c>
      <c r="Y22" s="152"/>
      <c r="Z22" s="153"/>
      <c r="AA22" s="151">
        <v>1</v>
      </c>
      <c r="AB22" s="152"/>
      <c r="AC22" s="153"/>
      <c r="AD22" s="151"/>
      <c r="AE22" s="152">
        <v>1</v>
      </c>
      <c r="AF22" s="153"/>
      <c r="AG22" s="151">
        <v>1</v>
      </c>
      <c r="AH22" s="152"/>
      <c r="AI22" s="153"/>
      <c r="AJ22" s="151">
        <v>1</v>
      </c>
      <c r="AK22" s="152"/>
      <c r="AL22" s="153"/>
      <c r="AM22" s="241">
        <v>1</v>
      </c>
      <c r="AN22" s="152"/>
      <c r="AO22" s="153"/>
      <c r="AP22" s="151"/>
      <c r="AQ22" s="152"/>
      <c r="AR22" s="153">
        <v>1</v>
      </c>
      <c r="AS22" s="151">
        <v>1</v>
      </c>
      <c r="AT22" s="152"/>
      <c r="AU22" s="153"/>
      <c r="AV22" s="151"/>
      <c r="AW22" s="152">
        <v>1</v>
      </c>
      <c r="AX22" s="153"/>
      <c r="AY22" s="151">
        <v>1</v>
      </c>
      <c r="AZ22" s="152"/>
      <c r="BA22" s="153"/>
      <c r="BB22" s="151">
        <v>1</v>
      </c>
      <c r="BC22" s="152"/>
      <c r="BD22" s="153"/>
      <c r="BE22" s="151"/>
      <c r="BF22" s="152"/>
      <c r="BG22" s="153">
        <v>1</v>
      </c>
      <c r="BH22" s="155">
        <v>1</v>
      </c>
      <c r="BI22" s="152"/>
      <c r="BJ22" s="153"/>
    </row>
    <row r="23" spans="1:62" ht="45">
      <c r="A23" s="88">
        <f t="shared" si="0"/>
        <v>19</v>
      </c>
      <c r="B23" s="178">
        <v>1121</v>
      </c>
      <c r="C23" s="188">
        <v>42262</v>
      </c>
      <c r="D23" s="180">
        <v>60</v>
      </c>
      <c r="E23" s="188">
        <v>42242</v>
      </c>
      <c r="F23" s="91" t="s">
        <v>408</v>
      </c>
      <c r="G23" s="60" t="s">
        <v>409</v>
      </c>
      <c r="H23" s="184" t="s">
        <v>618</v>
      </c>
      <c r="I23" s="151">
        <v>1</v>
      </c>
      <c r="J23" s="152"/>
      <c r="K23" s="153"/>
      <c r="L23" s="151">
        <v>1</v>
      </c>
      <c r="M23" s="152"/>
      <c r="N23" s="153"/>
      <c r="O23" s="151">
        <v>1</v>
      </c>
      <c r="P23" s="152"/>
      <c r="Q23" s="153"/>
      <c r="R23" s="151">
        <v>1</v>
      </c>
      <c r="S23" s="152"/>
      <c r="T23" s="153"/>
      <c r="U23" s="151">
        <v>1</v>
      </c>
      <c r="V23" s="152"/>
      <c r="W23" s="153"/>
      <c r="X23" s="151">
        <v>1</v>
      </c>
      <c r="Y23" s="152"/>
      <c r="Z23" s="153"/>
      <c r="AA23" s="151">
        <v>1</v>
      </c>
      <c r="AB23" s="152"/>
      <c r="AC23" s="153"/>
      <c r="AD23" s="151"/>
      <c r="AE23" s="152">
        <v>1</v>
      </c>
      <c r="AF23" s="153"/>
      <c r="AG23" s="151">
        <v>1</v>
      </c>
      <c r="AH23" s="152"/>
      <c r="AI23" s="153"/>
      <c r="AJ23" s="151">
        <v>1</v>
      </c>
      <c r="AK23" s="152"/>
      <c r="AL23" s="153"/>
      <c r="AM23" s="241">
        <v>1</v>
      </c>
      <c r="AN23" s="152"/>
      <c r="AO23" s="153"/>
      <c r="AP23" s="151"/>
      <c r="AQ23" s="152"/>
      <c r="AR23" s="153">
        <v>1</v>
      </c>
      <c r="AS23" s="151">
        <v>1</v>
      </c>
      <c r="AT23" s="152"/>
      <c r="AU23" s="153"/>
      <c r="AV23" s="151"/>
      <c r="AW23" s="152"/>
      <c r="AX23" s="153">
        <v>1</v>
      </c>
      <c r="AY23" s="151">
        <v>1</v>
      </c>
      <c r="AZ23" s="152"/>
      <c r="BA23" s="153"/>
      <c r="BB23" s="151"/>
      <c r="BC23" s="152">
        <v>1</v>
      </c>
      <c r="BD23" s="153"/>
      <c r="BE23" s="151"/>
      <c r="BF23" s="152"/>
      <c r="BG23" s="153">
        <v>1</v>
      </c>
      <c r="BH23" s="155">
        <v>1</v>
      </c>
      <c r="BI23" s="152"/>
      <c r="BJ23" s="153"/>
    </row>
    <row r="24" spans="1:62" ht="56.25">
      <c r="A24" s="88">
        <f t="shared" si="0"/>
        <v>20</v>
      </c>
      <c r="B24" s="178">
        <v>1122</v>
      </c>
      <c r="C24" s="188">
        <v>42262</v>
      </c>
      <c r="D24" s="180">
        <v>61</v>
      </c>
      <c r="E24" s="188">
        <v>42249</v>
      </c>
      <c r="F24" s="91" t="s">
        <v>408</v>
      </c>
      <c r="G24" s="60" t="s">
        <v>409</v>
      </c>
      <c r="H24" s="184" t="s">
        <v>375</v>
      </c>
      <c r="I24" s="151">
        <v>1</v>
      </c>
      <c r="J24" s="152"/>
      <c r="K24" s="153"/>
      <c r="L24" s="151"/>
      <c r="M24" s="152"/>
      <c r="N24" s="153"/>
      <c r="O24" s="151">
        <v>1</v>
      </c>
      <c r="P24" s="152"/>
      <c r="Q24" s="153"/>
      <c r="R24" s="151">
        <v>1</v>
      </c>
      <c r="S24" s="152"/>
      <c r="T24" s="153"/>
      <c r="U24" s="151">
        <v>1</v>
      </c>
      <c r="V24" s="152"/>
      <c r="W24" s="153"/>
      <c r="X24" s="151">
        <v>1</v>
      </c>
      <c r="Y24" s="152"/>
      <c r="Z24" s="153"/>
      <c r="AA24" s="151">
        <v>1</v>
      </c>
      <c r="AB24" s="152"/>
      <c r="AC24" s="153"/>
      <c r="AD24" s="151"/>
      <c r="AE24" s="152">
        <v>1</v>
      </c>
      <c r="AF24" s="153"/>
      <c r="AG24" s="151">
        <v>1</v>
      </c>
      <c r="AH24" s="152"/>
      <c r="AI24" s="153"/>
      <c r="AJ24" s="151">
        <v>1</v>
      </c>
      <c r="AK24" s="152"/>
      <c r="AL24" s="153"/>
      <c r="AM24" s="241">
        <v>1</v>
      </c>
      <c r="AN24" s="152"/>
      <c r="AO24" s="153"/>
      <c r="AP24" s="151"/>
      <c r="AQ24" s="152"/>
      <c r="AR24" s="153">
        <v>1</v>
      </c>
      <c r="AS24" s="151">
        <v>1</v>
      </c>
      <c r="AT24" s="152"/>
      <c r="AU24" s="153"/>
      <c r="AV24" s="151"/>
      <c r="AW24" s="152"/>
      <c r="AX24" s="153">
        <v>1</v>
      </c>
      <c r="AY24" s="151">
        <v>1</v>
      </c>
      <c r="AZ24" s="152"/>
      <c r="BA24" s="153"/>
      <c r="BB24" s="151"/>
      <c r="BC24" s="152">
        <v>1</v>
      </c>
      <c r="BD24" s="153"/>
      <c r="BE24" s="151"/>
      <c r="BF24" s="152"/>
      <c r="BG24" s="153">
        <v>1</v>
      </c>
      <c r="BH24" s="155">
        <v>1</v>
      </c>
      <c r="BI24" s="152"/>
      <c r="BJ24" s="153"/>
    </row>
    <row r="25" spans="1:62" ht="45">
      <c r="A25" s="88">
        <f t="shared" si="0"/>
        <v>21</v>
      </c>
      <c r="B25" s="178">
        <v>1123</v>
      </c>
      <c r="C25" s="188">
        <v>42536</v>
      </c>
      <c r="D25" s="180">
        <v>62</v>
      </c>
      <c r="E25" s="188">
        <v>42249</v>
      </c>
      <c r="F25" s="91" t="s">
        <v>408</v>
      </c>
      <c r="G25" s="60" t="s">
        <v>409</v>
      </c>
      <c r="H25" s="184" t="s">
        <v>376</v>
      </c>
      <c r="I25" s="151">
        <v>1</v>
      </c>
      <c r="J25" s="152"/>
      <c r="K25" s="153"/>
      <c r="L25" s="151">
        <v>1</v>
      </c>
      <c r="M25" s="152"/>
      <c r="N25" s="153"/>
      <c r="O25" s="151">
        <v>1</v>
      </c>
      <c r="P25" s="152"/>
      <c r="Q25" s="153"/>
      <c r="R25" s="151">
        <v>1</v>
      </c>
      <c r="S25" s="152"/>
      <c r="T25" s="153"/>
      <c r="U25" s="151">
        <v>1</v>
      </c>
      <c r="V25" s="152"/>
      <c r="W25" s="153"/>
      <c r="X25" s="151">
        <v>1</v>
      </c>
      <c r="Y25" s="152"/>
      <c r="Z25" s="153"/>
      <c r="AA25" s="151">
        <v>1</v>
      </c>
      <c r="AB25" s="152"/>
      <c r="AC25" s="153"/>
      <c r="AD25" s="151">
        <v>1</v>
      </c>
      <c r="AE25" s="152"/>
      <c r="AF25" s="153"/>
      <c r="AG25" s="151">
        <v>1</v>
      </c>
      <c r="AH25" s="152"/>
      <c r="AI25" s="153"/>
      <c r="AJ25" s="151">
        <v>1</v>
      </c>
      <c r="AK25" s="152"/>
      <c r="AL25" s="153"/>
      <c r="AM25" s="241">
        <v>1</v>
      </c>
      <c r="AN25" s="152"/>
      <c r="AO25" s="153"/>
      <c r="AP25" s="151">
        <v>1</v>
      </c>
      <c r="AQ25" s="152"/>
      <c r="AR25" s="153"/>
      <c r="AS25" s="151">
        <v>1</v>
      </c>
      <c r="AT25" s="152"/>
      <c r="AU25" s="153"/>
      <c r="AV25" s="151">
        <v>1</v>
      </c>
      <c r="AW25" s="152"/>
      <c r="AX25" s="153"/>
      <c r="AY25" s="151">
        <v>1</v>
      </c>
      <c r="AZ25" s="152"/>
      <c r="BA25" s="153"/>
      <c r="BB25" s="151"/>
      <c r="BC25" s="152">
        <v>1</v>
      </c>
      <c r="BD25" s="153"/>
      <c r="BE25" s="151"/>
      <c r="BF25" s="152"/>
      <c r="BG25" s="153"/>
      <c r="BH25" s="155">
        <v>1</v>
      </c>
      <c r="BI25" s="152"/>
      <c r="BJ25" s="153"/>
    </row>
    <row r="26" spans="1:62" ht="56.25">
      <c r="A26" s="88">
        <f t="shared" si="0"/>
        <v>22</v>
      </c>
      <c r="B26" s="178">
        <v>1343</v>
      </c>
      <c r="C26" s="188">
        <v>42307</v>
      </c>
      <c r="D26" s="180">
        <v>75</v>
      </c>
      <c r="E26" s="188">
        <v>42649</v>
      </c>
      <c r="F26" s="91" t="s">
        <v>408</v>
      </c>
      <c r="G26" s="60" t="s">
        <v>409</v>
      </c>
      <c r="H26" s="184" t="s">
        <v>697</v>
      </c>
      <c r="I26" s="151">
        <v>1</v>
      </c>
      <c r="J26" s="152"/>
      <c r="K26" s="153"/>
      <c r="L26" s="151">
        <v>1</v>
      </c>
      <c r="M26" s="152"/>
      <c r="N26" s="153"/>
      <c r="O26" s="151">
        <v>1</v>
      </c>
      <c r="P26" s="152"/>
      <c r="Q26" s="153"/>
      <c r="R26" s="151">
        <v>1</v>
      </c>
      <c r="S26" s="152"/>
      <c r="T26" s="153"/>
      <c r="U26" s="151">
        <v>1</v>
      </c>
      <c r="V26" s="152"/>
      <c r="W26" s="153"/>
      <c r="X26" s="151">
        <v>1</v>
      </c>
      <c r="Y26" s="152"/>
      <c r="Z26" s="153"/>
      <c r="AA26" s="151">
        <v>1</v>
      </c>
      <c r="AB26" s="152"/>
      <c r="AC26" s="153"/>
      <c r="AD26" s="151"/>
      <c r="AE26" s="152">
        <v>1</v>
      </c>
      <c r="AF26" s="153"/>
      <c r="AG26" s="151"/>
      <c r="AH26" s="152"/>
      <c r="AI26" s="153">
        <v>1</v>
      </c>
      <c r="AJ26" s="151">
        <v>1</v>
      </c>
      <c r="AK26" s="152"/>
      <c r="AL26" s="153"/>
      <c r="AM26" s="241"/>
      <c r="AN26" s="152"/>
      <c r="AO26" s="153">
        <v>1</v>
      </c>
      <c r="AP26" s="151"/>
      <c r="AQ26" s="152"/>
      <c r="AR26" s="153">
        <v>1</v>
      </c>
      <c r="AS26" s="151">
        <v>1</v>
      </c>
      <c r="AT26" s="152"/>
      <c r="AU26" s="153"/>
      <c r="AV26" s="151"/>
      <c r="AW26" s="152"/>
      <c r="AX26" s="153">
        <v>1</v>
      </c>
      <c r="AY26" s="151">
        <v>1</v>
      </c>
      <c r="AZ26" s="152"/>
      <c r="BA26" s="153"/>
      <c r="BB26" s="151"/>
      <c r="BC26" s="152">
        <v>1</v>
      </c>
      <c r="BD26" s="153"/>
      <c r="BE26" s="151"/>
      <c r="BF26" s="152"/>
      <c r="BG26" s="153">
        <v>1</v>
      </c>
      <c r="BH26" s="155">
        <v>1</v>
      </c>
      <c r="BI26" s="152"/>
      <c r="BJ26" s="153"/>
    </row>
    <row r="27" spans="1:62" ht="33.75">
      <c r="A27" s="88">
        <f t="shared" si="0"/>
        <v>23</v>
      </c>
      <c r="B27" s="178">
        <v>1388</v>
      </c>
      <c r="C27" s="188">
        <v>42320</v>
      </c>
      <c r="D27" s="180">
        <v>86</v>
      </c>
      <c r="E27" s="188">
        <v>42318</v>
      </c>
      <c r="F27" s="91" t="s">
        <v>408</v>
      </c>
      <c r="G27" s="60" t="s">
        <v>409</v>
      </c>
      <c r="H27" s="184" t="s">
        <v>377</v>
      </c>
      <c r="I27" s="151">
        <v>1</v>
      </c>
      <c r="J27" s="152"/>
      <c r="K27" s="153"/>
      <c r="L27" s="151">
        <v>1</v>
      </c>
      <c r="M27" s="152"/>
      <c r="N27" s="153"/>
      <c r="O27" s="151">
        <v>1</v>
      </c>
      <c r="P27" s="152"/>
      <c r="Q27" s="153"/>
      <c r="R27" s="151">
        <v>1</v>
      </c>
      <c r="S27" s="152"/>
      <c r="T27" s="153"/>
      <c r="U27" s="151">
        <v>1</v>
      </c>
      <c r="V27" s="152"/>
      <c r="W27" s="153"/>
      <c r="X27" s="151"/>
      <c r="Y27" s="152"/>
      <c r="Z27" s="153">
        <v>1</v>
      </c>
      <c r="AA27" s="151"/>
      <c r="AB27" s="152"/>
      <c r="AC27" s="153">
        <v>1</v>
      </c>
      <c r="AD27" s="151"/>
      <c r="AE27" s="152">
        <v>1</v>
      </c>
      <c r="AF27" s="153"/>
      <c r="AG27" s="151"/>
      <c r="AH27" s="152"/>
      <c r="AI27" s="153">
        <v>1</v>
      </c>
      <c r="AJ27" s="151">
        <v>1</v>
      </c>
      <c r="AK27" s="152"/>
      <c r="AL27" s="153"/>
      <c r="AM27" s="241"/>
      <c r="AN27" s="152"/>
      <c r="AO27" s="153">
        <v>1</v>
      </c>
      <c r="AP27" s="151"/>
      <c r="AQ27" s="152"/>
      <c r="AR27" s="153">
        <v>1</v>
      </c>
      <c r="AS27" s="151">
        <v>1</v>
      </c>
      <c r="AT27" s="152"/>
      <c r="AU27" s="153"/>
      <c r="AV27" s="151"/>
      <c r="AW27" s="152"/>
      <c r="AX27" s="153"/>
      <c r="AY27" s="151">
        <v>1</v>
      </c>
      <c r="AZ27" s="152"/>
      <c r="BA27" s="153"/>
      <c r="BB27" s="151"/>
      <c r="BC27" s="152"/>
      <c r="BD27" s="153">
        <v>1</v>
      </c>
      <c r="BE27" s="151"/>
      <c r="BF27" s="152"/>
      <c r="BG27" s="153">
        <v>1</v>
      </c>
      <c r="BH27" s="155">
        <v>1</v>
      </c>
      <c r="BI27" s="152"/>
      <c r="BJ27" s="153"/>
    </row>
    <row r="28" spans="1:62" ht="56.25">
      <c r="A28" s="88">
        <f t="shared" si="0"/>
        <v>24</v>
      </c>
      <c r="B28" s="178">
        <v>1577</v>
      </c>
      <c r="C28" s="188">
        <v>42354</v>
      </c>
      <c r="D28" s="180">
        <v>96</v>
      </c>
      <c r="E28" s="188">
        <v>42036</v>
      </c>
      <c r="F28" s="91" t="s">
        <v>408</v>
      </c>
      <c r="G28" s="60" t="s">
        <v>409</v>
      </c>
      <c r="H28" s="184" t="s">
        <v>861</v>
      </c>
      <c r="I28" s="151">
        <v>1</v>
      </c>
      <c r="J28" s="152"/>
      <c r="K28" s="153"/>
      <c r="L28" s="151">
        <v>1</v>
      </c>
      <c r="M28" s="152"/>
      <c r="N28" s="153"/>
      <c r="O28" s="151">
        <v>1</v>
      </c>
      <c r="P28" s="152"/>
      <c r="Q28" s="153"/>
      <c r="R28" s="151">
        <v>1</v>
      </c>
      <c r="S28" s="152"/>
      <c r="T28" s="153"/>
      <c r="U28" s="151">
        <v>1</v>
      </c>
      <c r="V28" s="152"/>
      <c r="W28" s="153"/>
      <c r="X28" s="151">
        <v>1</v>
      </c>
      <c r="Y28" s="152"/>
      <c r="Z28" s="153"/>
      <c r="AA28" s="151">
        <v>1</v>
      </c>
      <c r="AB28" s="152"/>
      <c r="AC28" s="153"/>
      <c r="AD28" s="151"/>
      <c r="AE28" s="152">
        <v>1</v>
      </c>
      <c r="AF28" s="153"/>
      <c r="AG28" s="151"/>
      <c r="AH28" s="152"/>
      <c r="AI28" s="153">
        <v>1</v>
      </c>
      <c r="AJ28" s="151">
        <v>1</v>
      </c>
      <c r="AK28" s="152"/>
      <c r="AL28" s="153"/>
      <c r="AM28" s="241">
        <v>1</v>
      </c>
      <c r="AN28" s="152"/>
      <c r="AO28" s="153"/>
      <c r="AP28" s="151"/>
      <c r="AQ28" s="152"/>
      <c r="AR28" s="153">
        <v>1</v>
      </c>
      <c r="AS28" s="151">
        <v>1</v>
      </c>
      <c r="AT28" s="152"/>
      <c r="AU28" s="153"/>
      <c r="AV28" s="151"/>
      <c r="AW28" s="152"/>
      <c r="AX28" s="153">
        <v>1</v>
      </c>
      <c r="AY28" s="151">
        <v>1</v>
      </c>
      <c r="AZ28" s="152"/>
      <c r="BA28" s="153"/>
      <c r="BB28" s="151"/>
      <c r="BC28" s="152"/>
      <c r="BD28" s="153">
        <v>1</v>
      </c>
      <c r="BE28" s="151"/>
      <c r="BF28" s="152"/>
      <c r="BG28" s="153">
        <v>1</v>
      </c>
      <c r="BH28" s="155"/>
      <c r="BI28" s="152"/>
      <c r="BJ28" s="153"/>
    </row>
    <row r="29" spans="1:60" s="107" customFormat="1" ht="12.75">
      <c r="A29" s="247"/>
      <c r="B29" s="248"/>
      <c r="C29" s="249"/>
      <c r="D29" s="248"/>
      <c r="E29" s="249"/>
      <c r="F29" s="134"/>
      <c r="G29" s="250"/>
      <c r="I29" s="107">
        <f>SUM(I5:I28)</f>
        <v>24</v>
      </c>
      <c r="L29" s="107">
        <f>SUM(L5:L28)</f>
        <v>23</v>
      </c>
      <c r="O29" s="107">
        <f>SUM(O5:O28)</f>
        <v>24</v>
      </c>
      <c r="R29" s="107">
        <f>SUM(R5:R28)</f>
        <v>24</v>
      </c>
      <c r="U29" s="107">
        <f>SUM(U5:U28)</f>
        <v>24</v>
      </c>
      <c r="X29" s="107">
        <f>SUM(X5:X28)</f>
        <v>23</v>
      </c>
      <c r="Y29" s="107">
        <f>SUM(Y5:Y28)</f>
        <v>0</v>
      </c>
      <c r="Z29" s="107">
        <f>SUM(Z5:Z28)</f>
        <v>1</v>
      </c>
      <c r="AA29" s="107">
        <f>SUM(AA5:AA28)</f>
        <v>23</v>
      </c>
      <c r="AC29" s="107">
        <f>SUM(AC5:AC28)</f>
        <v>1</v>
      </c>
      <c r="AD29" s="107">
        <f>SUM(AD5:AD28)</f>
        <v>9</v>
      </c>
      <c r="AE29" s="107">
        <f>SUM(AE5:AE28)</f>
        <v>15</v>
      </c>
      <c r="AG29" s="107">
        <f>SUM(AG5:AG28)</f>
        <v>18</v>
      </c>
      <c r="AH29" s="107">
        <f>SUM(AH5:AH28)</f>
        <v>2</v>
      </c>
      <c r="AI29" s="107">
        <f>SUM(AI5:AI28)</f>
        <v>4</v>
      </c>
      <c r="AJ29" s="107">
        <f>SUM(AJ5:AJ28)</f>
        <v>24</v>
      </c>
      <c r="AM29" s="107">
        <f>SUM(AM5:AM28)</f>
        <v>19</v>
      </c>
      <c r="AO29" s="107">
        <f>SUM(AO5:AO28)</f>
        <v>2</v>
      </c>
      <c r="AP29" s="107">
        <f>SUM(AP5:AP28)</f>
        <v>5</v>
      </c>
      <c r="AR29" s="107">
        <f>SUM(AR5:AR28)</f>
        <v>16</v>
      </c>
      <c r="AS29" s="107">
        <f>SUM(AS5:AS28)</f>
        <v>24</v>
      </c>
      <c r="AV29" s="107">
        <f>SUM(AV5:AV28)</f>
        <v>7</v>
      </c>
      <c r="AW29" s="107">
        <f>SUM(AW5:AW28)</f>
        <v>1</v>
      </c>
      <c r="AX29" s="107">
        <f>SUM(AX5:AX28)</f>
        <v>15</v>
      </c>
      <c r="AY29" s="107">
        <f>SUM(AY5:AY28)</f>
        <v>23</v>
      </c>
      <c r="BB29" s="107">
        <f>SUM(BB5:BB28)</f>
        <v>2</v>
      </c>
      <c r="BC29" s="107">
        <f>SUM(BC5:BC28)</f>
        <v>13</v>
      </c>
      <c r="BD29" s="107">
        <f>SUM(BD5:BD28)</f>
        <v>9</v>
      </c>
      <c r="BE29" s="107">
        <f>SUM(BE5:BE28)</f>
        <v>5</v>
      </c>
      <c r="BG29" s="107">
        <f>SUM(BG5:BG28)</f>
        <v>15</v>
      </c>
      <c r="BH29" s="107">
        <f>SUM(BH5:BH28)</f>
        <v>17</v>
      </c>
    </row>
  </sheetData>
  <mergeCells count="22">
    <mergeCell ref="BK13:BM13"/>
    <mergeCell ref="AD3:AF3"/>
    <mergeCell ref="AG3:AI3"/>
    <mergeCell ref="AJ3:AL3"/>
    <mergeCell ref="AM3:AO3"/>
    <mergeCell ref="BH3:BJ3"/>
    <mergeCell ref="BE3:BG3"/>
    <mergeCell ref="BB3:BD3"/>
    <mergeCell ref="AP3:AR3"/>
    <mergeCell ref="AS3:AU3"/>
    <mergeCell ref="BK10:BM10"/>
    <mergeCell ref="BK11:BM11"/>
    <mergeCell ref="AV3:AX3"/>
    <mergeCell ref="AY3:BA3"/>
    <mergeCell ref="I2:BJ2"/>
    <mergeCell ref="I3:K3"/>
    <mergeCell ref="L3:N3"/>
    <mergeCell ref="O3:Q3"/>
    <mergeCell ref="R3:T3"/>
    <mergeCell ref="U3:W3"/>
    <mergeCell ref="X3:Z3"/>
    <mergeCell ref="AA3:AC3"/>
  </mergeCells>
  <printOptions/>
  <pageMargins left="0.38" right="0.5" top="1" bottom="1" header="0.5" footer="0.5"/>
  <pageSetup horizontalDpi="600" verticalDpi="600" orientation="landscape" paperSize="8" scale="90" r:id="rId1"/>
  <headerFooter alignWithMargins="0">
    <oddHeader>&amp;C&amp;"Arial,Grassetto"COMUNE DI CORATO
Città Metropolitana di Bari</oddHeader>
    <oddFooter>&amp;C&amp;P&amp;RUfficio del Segretario Generale
Controlli Interni</oddFooter>
  </headerFooter>
</worksheet>
</file>

<file path=xl/worksheets/sheet11.xml><?xml version="1.0" encoding="utf-8"?>
<worksheet xmlns="http://schemas.openxmlformats.org/spreadsheetml/2006/main" xmlns:r="http://schemas.openxmlformats.org/officeDocument/2006/relationships">
  <dimension ref="A1:DY9"/>
  <sheetViews>
    <sheetView workbookViewId="0" topLeftCell="CN1">
      <pane ySplit="4" topLeftCell="BM5" activePane="bottomLeft" state="frozen"/>
      <selection pane="topLeft" activeCell="A1" sqref="A1"/>
      <selection pane="bottomLeft" activeCell="A1" sqref="A1:DX8"/>
    </sheetView>
  </sheetViews>
  <sheetFormatPr defaultColWidth="9.140625" defaultRowHeight="12.75"/>
  <cols>
    <col min="1" max="1" width="3.7109375" style="47" bestFit="1" customWidth="1"/>
    <col min="2" max="2" width="6.28125" style="47" bestFit="1" customWidth="1"/>
    <col min="3" max="3" width="8.7109375" style="47" bestFit="1" customWidth="1"/>
    <col min="4" max="4" width="5.57421875" style="47" bestFit="1" customWidth="1"/>
    <col min="5" max="5" width="8.7109375" style="47" bestFit="1" customWidth="1"/>
    <col min="6" max="6" width="4.140625" style="47" bestFit="1" customWidth="1"/>
    <col min="7" max="7" width="17.28125" style="47" bestFit="1" customWidth="1"/>
    <col min="8" max="8" width="34.28125" style="47" customWidth="1"/>
    <col min="9" max="9" width="2.421875" style="47" bestFit="1" customWidth="1"/>
    <col min="10" max="10" width="3.00390625" style="47" bestFit="1" customWidth="1"/>
    <col min="11" max="11" width="6.421875" style="47" bestFit="1" customWidth="1"/>
    <col min="12" max="12" width="2.421875" style="47" bestFit="1" customWidth="1"/>
    <col min="13" max="13" width="3.00390625" style="47" bestFit="1" customWidth="1"/>
    <col min="14" max="14" width="6.421875" style="47" bestFit="1" customWidth="1"/>
    <col min="15" max="15" width="2.421875" style="47" bestFit="1" customWidth="1"/>
    <col min="16" max="16" width="3.00390625" style="47" bestFit="1" customWidth="1"/>
    <col min="17" max="17" width="6.421875" style="47" bestFit="1" customWidth="1"/>
    <col min="18" max="18" width="2.421875" style="47" bestFit="1" customWidth="1"/>
    <col min="19" max="19" width="3.00390625" style="47" bestFit="1" customWidth="1"/>
    <col min="20" max="20" width="6.421875" style="47" bestFit="1" customWidth="1"/>
    <col min="21" max="21" width="2.421875" style="47" bestFit="1" customWidth="1"/>
    <col min="22" max="22" width="3.00390625" style="47" bestFit="1" customWidth="1"/>
    <col min="23" max="23" width="5.421875" style="47" bestFit="1" customWidth="1"/>
    <col min="24" max="24" width="2.421875" style="47" bestFit="1" customWidth="1"/>
    <col min="25" max="25" width="3.00390625" style="47" bestFit="1" customWidth="1"/>
    <col min="26" max="26" width="5.421875" style="47" bestFit="1" customWidth="1"/>
    <col min="27" max="27" width="2.421875" style="47" bestFit="1" customWidth="1"/>
    <col min="28" max="28" width="3.00390625" style="47" bestFit="1" customWidth="1"/>
    <col min="29" max="29" width="5.421875" style="47" bestFit="1" customWidth="1"/>
    <col min="30" max="30" width="2.421875" style="47" bestFit="1" customWidth="1"/>
    <col min="31" max="31" width="3.00390625" style="47" bestFit="1" customWidth="1"/>
    <col min="32" max="32" width="5.421875" style="47" bestFit="1" customWidth="1"/>
    <col min="33" max="33" width="2.421875" style="47" bestFit="1" customWidth="1"/>
    <col min="34" max="34" width="3.00390625" style="47" bestFit="1" customWidth="1"/>
    <col min="35" max="35" width="5.421875" style="47" bestFit="1" customWidth="1"/>
    <col min="36" max="36" width="2.421875" style="47" bestFit="1" customWidth="1"/>
    <col min="37" max="37" width="3.00390625" style="47" bestFit="1" customWidth="1"/>
    <col min="38" max="38" width="6.421875" style="47" bestFit="1" customWidth="1"/>
    <col min="39" max="39" width="2.421875" style="47" bestFit="1" customWidth="1"/>
    <col min="40" max="40" width="3.00390625" style="47" bestFit="1" customWidth="1"/>
    <col min="41" max="41" width="6.421875" style="47" bestFit="1" customWidth="1"/>
    <col min="42" max="42" width="2.421875" style="47" bestFit="1" customWidth="1"/>
    <col min="43" max="43" width="3.00390625" style="47" bestFit="1" customWidth="1"/>
    <col min="44" max="44" width="6.421875" style="47" bestFit="1" customWidth="1"/>
    <col min="45" max="45" width="2.421875" style="47" bestFit="1" customWidth="1"/>
    <col min="46" max="46" width="3.00390625" style="47" bestFit="1" customWidth="1"/>
    <col min="47" max="47" width="6.421875" style="47" bestFit="1" customWidth="1"/>
    <col min="48" max="48" width="2.421875" style="47" bestFit="1" customWidth="1"/>
    <col min="49" max="49" width="3.00390625" style="47" bestFit="1" customWidth="1"/>
    <col min="50" max="50" width="6.421875" style="47" bestFit="1" customWidth="1"/>
    <col min="51" max="51" width="2.421875" style="47" bestFit="1" customWidth="1"/>
    <col min="52" max="52" width="3.00390625" style="47" bestFit="1" customWidth="1"/>
    <col min="53" max="53" width="6.421875" style="47" bestFit="1" customWidth="1"/>
    <col min="54" max="54" width="2.421875" style="47" bestFit="1" customWidth="1"/>
    <col min="55" max="55" width="3.00390625" style="47" bestFit="1" customWidth="1"/>
    <col min="56" max="56" width="6.421875" style="47" bestFit="1" customWidth="1"/>
    <col min="57" max="57" width="2.421875" style="47" bestFit="1" customWidth="1"/>
    <col min="58" max="58" width="3.00390625" style="47" bestFit="1" customWidth="1"/>
    <col min="59" max="59" width="6.421875" style="47" bestFit="1" customWidth="1"/>
    <col min="60" max="60" width="2.421875" style="47" bestFit="1" customWidth="1"/>
    <col min="61" max="61" width="3.00390625" style="47" bestFit="1" customWidth="1"/>
    <col min="62" max="62" width="6.421875" style="47" bestFit="1" customWidth="1"/>
    <col min="63" max="63" width="2.421875" style="47" bestFit="1" customWidth="1"/>
    <col min="64" max="64" width="3.00390625" style="47" bestFit="1" customWidth="1"/>
    <col min="65" max="65" width="6.421875" style="47" bestFit="1" customWidth="1"/>
    <col min="66" max="66" width="2.421875" style="47" bestFit="1" customWidth="1"/>
    <col min="67" max="67" width="3.00390625" style="47" bestFit="1" customWidth="1"/>
    <col min="68" max="68" width="6.421875" style="47" bestFit="1" customWidth="1"/>
    <col min="69" max="69" width="2.421875" style="47" bestFit="1" customWidth="1"/>
    <col min="70" max="70" width="3.00390625" style="47" bestFit="1" customWidth="1"/>
    <col min="71" max="71" width="6.421875" style="47" bestFit="1" customWidth="1"/>
    <col min="72" max="72" width="2.421875" style="47" bestFit="1" customWidth="1"/>
    <col min="73" max="73" width="3.00390625" style="47" bestFit="1" customWidth="1"/>
    <col min="74" max="74" width="6.421875" style="47" bestFit="1" customWidth="1"/>
    <col min="75" max="75" width="2.421875" style="47" bestFit="1" customWidth="1"/>
    <col min="76" max="76" width="3.00390625" style="47" bestFit="1" customWidth="1"/>
    <col min="77" max="77" width="6.421875" style="47" bestFit="1" customWidth="1"/>
    <col min="78" max="78" width="2.421875" style="47" bestFit="1" customWidth="1"/>
    <col min="79" max="79" width="3.00390625" style="47" bestFit="1" customWidth="1"/>
    <col min="80" max="80" width="6.421875" style="47" bestFit="1" customWidth="1"/>
    <col min="81" max="81" width="2.421875" style="47" bestFit="1" customWidth="1"/>
    <col min="82" max="82" width="3.00390625" style="47" bestFit="1" customWidth="1"/>
    <col min="83" max="83" width="6.421875" style="47" bestFit="1" customWidth="1"/>
    <col min="84" max="84" width="2.421875" style="47" bestFit="1" customWidth="1"/>
    <col min="85" max="85" width="3.00390625" style="47" bestFit="1" customWidth="1"/>
    <col min="86" max="86" width="6.421875" style="47" bestFit="1" customWidth="1"/>
    <col min="87" max="87" width="2.421875" style="47" bestFit="1" customWidth="1"/>
    <col min="88" max="88" width="3.00390625" style="47" bestFit="1" customWidth="1"/>
    <col min="89" max="89" width="6.421875" style="47" bestFit="1" customWidth="1"/>
    <col min="90" max="90" width="2.421875" style="47" bestFit="1" customWidth="1"/>
    <col min="91" max="91" width="3.00390625" style="47" bestFit="1" customWidth="1"/>
    <col min="92" max="92" width="6.421875" style="47" bestFit="1" customWidth="1"/>
    <col min="93" max="93" width="2.421875" style="47" bestFit="1" customWidth="1"/>
    <col min="94" max="94" width="3.00390625" style="47" bestFit="1" customWidth="1"/>
    <col min="95" max="95" width="6.421875" style="47" bestFit="1" customWidth="1"/>
    <col min="96" max="96" width="2.421875" style="47" bestFit="1" customWidth="1"/>
    <col min="97" max="97" width="3.00390625" style="47" bestFit="1" customWidth="1"/>
    <col min="98" max="98" width="6.421875" style="47" bestFit="1" customWidth="1"/>
    <col min="99" max="99" width="2.421875" style="47" bestFit="1" customWidth="1"/>
    <col min="100" max="100" width="3.00390625" style="47" bestFit="1" customWidth="1"/>
    <col min="101" max="101" width="6.421875" style="47" bestFit="1" customWidth="1"/>
    <col min="102" max="102" width="2.421875" style="47" bestFit="1" customWidth="1"/>
    <col min="103" max="103" width="3.00390625" style="47" bestFit="1" customWidth="1"/>
    <col min="104" max="104" width="6.421875" style="47" bestFit="1" customWidth="1"/>
    <col min="105" max="105" width="2.421875" style="47" bestFit="1" customWidth="1"/>
    <col min="106" max="106" width="3.00390625" style="47" bestFit="1" customWidth="1"/>
    <col min="107" max="107" width="6.421875" style="47" bestFit="1" customWidth="1"/>
    <col min="108" max="108" width="2.421875" style="47" bestFit="1" customWidth="1"/>
    <col min="109" max="109" width="3.00390625" style="47" bestFit="1" customWidth="1"/>
    <col min="110" max="110" width="6.421875" style="47" bestFit="1" customWidth="1"/>
    <col min="111" max="111" width="2.421875" style="47" bestFit="1" customWidth="1"/>
    <col min="112" max="112" width="3.00390625" style="47" bestFit="1" customWidth="1"/>
    <col min="113" max="113" width="6.421875" style="47" bestFit="1" customWidth="1"/>
    <col min="114" max="114" width="2.421875" style="47" bestFit="1" customWidth="1"/>
    <col min="115" max="115" width="3.00390625" style="47" bestFit="1" customWidth="1"/>
    <col min="116" max="116" width="6.421875" style="47" bestFit="1" customWidth="1"/>
    <col min="117" max="117" width="2.421875" style="47" bestFit="1" customWidth="1"/>
    <col min="118" max="118" width="3.00390625" style="47" bestFit="1" customWidth="1"/>
    <col min="119" max="119" width="6.421875" style="47" bestFit="1" customWidth="1"/>
    <col min="120" max="120" width="2.421875" style="47" bestFit="1" customWidth="1"/>
    <col min="121" max="121" width="3.00390625" style="47" bestFit="1" customWidth="1"/>
    <col min="122" max="122" width="6.421875" style="47" bestFit="1" customWidth="1"/>
    <col min="123" max="123" width="2.421875" style="47" bestFit="1" customWidth="1"/>
    <col min="124" max="124" width="3.00390625" style="47" bestFit="1" customWidth="1"/>
    <col min="125" max="125" width="6.421875" style="47" bestFit="1" customWidth="1"/>
    <col min="126" max="126" width="2.421875" style="47" bestFit="1" customWidth="1"/>
    <col min="127" max="127" width="3.00390625" style="47" bestFit="1" customWidth="1"/>
    <col min="128" max="128" width="6.421875" style="47" bestFit="1" customWidth="1"/>
    <col min="129" max="16384" width="9.140625" style="47" customWidth="1"/>
  </cols>
  <sheetData>
    <row r="1" spans="1:11" ht="13.5" thickBot="1">
      <c r="A1" s="71"/>
      <c r="B1" s="121" t="s">
        <v>279</v>
      </c>
      <c r="C1" s="122"/>
      <c r="D1" s="121">
        <v>2015</v>
      </c>
      <c r="E1" s="123"/>
      <c r="F1" s="71"/>
      <c r="H1" s="135" t="s">
        <v>691</v>
      </c>
      <c r="I1" s="46"/>
      <c r="J1" s="46"/>
      <c r="K1" s="46"/>
    </row>
    <row r="2" spans="1:128" ht="13.5" customHeight="1" thickBot="1">
      <c r="A2" s="71"/>
      <c r="B2" s="71"/>
      <c r="C2" s="71"/>
      <c r="D2" s="71"/>
      <c r="E2" s="71"/>
      <c r="F2" s="71"/>
      <c r="H2" s="77"/>
      <c r="I2" s="540" t="s">
        <v>572</v>
      </c>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541"/>
      <c r="AQ2" s="541"/>
      <c r="AR2" s="541"/>
      <c r="AS2" s="541"/>
      <c r="AT2" s="541"/>
      <c r="AU2" s="541"/>
      <c r="AV2" s="541"/>
      <c r="AW2" s="541"/>
      <c r="AX2" s="541"/>
      <c r="AY2" s="541"/>
      <c r="AZ2" s="541"/>
      <c r="BA2" s="541"/>
      <c r="BB2" s="541"/>
      <c r="BC2" s="541"/>
      <c r="BD2" s="541"/>
      <c r="BE2" s="541"/>
      <c r="BF2" s="541"/>
      <c r="BG2" s="541"/>
      <c r="BH2" s="541"/>
      <c r="BI2" s="541"/>
      <c r="BJ2" s="541"/>
      <c r="BK2" s="541"/>
      <c r="BL2" s="541"/>
      <c r="BM2" s="541"/>
      <c r="BN2" s="541"/>
      <c r="BO2" s="541"/>
      <c r="BP2" s="541"/>
      <c r="BQ2" s="541"/>
      <c r="BR2" s="541"/>
      <c r="BS2" s="541"/>
      <c r="BT2" s="541"/>
      <c r="BU2" s="541"/>
      <c r="BV2" s="541"/>
      <c r="BW2" s="541"/>
      <c r="BX2" s="541"/>
      <c r="BY2" s="541"/>
      <c r="BZ2" s="541"/>
      <c r="CA2" s="541"/>
      <c r="CB2" s="541"/>
      <c r="CC2" s="541"/>
      <c r="CD2" s="541"/>
      <c r="CE2" s="541"/>
      <c r="CF2" s="541"/>
      <c r="CG2" s="541"/>
      <c r="CH2" s="541"/>
      <c r="CI2" s="541"/>
      <c r="CJ2" s="541"/>
      <c r="CK2" s="541"/>
      <c r="CL2" s="541"/>
      <c r="CM2" s="541"/>
      <c r="CN2" s="541"/>
      <c r="CO2" s="541"/>
      <c r="CP2" s="541"/>
      <c r="CQ2" s="541"/>
      <c r="CR2" s="541"/>
      <c r="CS2" s="541"/>
      <c r="CT2" s="541"/>
      <c r="CU2" s="541"/>
      <c r="CV2" s="541"/>
      <c r="CW2" s="541"/>
      <c r="CX2" s="541"/>
      <c r="CY2" s="541"/>
      <c r="CZ2" s="541"/>
      <c r="DA2" s="541"/>
      <c r="DB2" s="541"/>
      <c r="DC2" s="541"/>
      <c r="DD2" s="541"/>
      <c r="DE2" s="541"/>
      <c r="DF2" s="541"/>
      <c r="DG2" s="541"/>
      <c r="DH2" s="541"/>
      <c r="DI2" s="541"/>
      <c r="DJ2" s="541"/>
      <c r="DK2" s="541"/>
      <c r="DL2" s="541"/>
      <c r="DM2" s="541"/>
      <c r="DN2" s="541"/>
      <c r="DO2" s="541"/>
      <c r="DP2" s="541"/>
      <c r="DQ2" s="541"/>
      <c r="DR2" s="541"/>
      <c r="DS2" s="541"/>
      <c r="DT2" s="541"/>
      <c r="DU2" s="541"/>
      <c r="DV2" s="541"/>
      <c r="DW2" s="541"/>
      <c r="DX2" s="580"/>
    </row>
    <row r="3" spans="1:128" s="76" customFormat="1" ht="222" customHeight="1" thickBot="1" thickTop="1">
      <c r="A3" s="78" t="s">
        <v>407</v>
      </c>
      <c r="B3" s="78" t="s">
        <v>549</v>
      </c>
      <c r="C3" s="78" t="s">
        <v>548</v>
      </c>
      <c r="D3" s="78" t="s">
        <v>550</v>
      </c>
      <c r="E3" s="78" t="s">
        <v>548</v>
      </c>
      <c r="F3" s="78" t="s">
        <v>607</v>
      </c>
      <c r="G3" s="78" t="s">
        <v>608</v>
      </c>
      <c r="H3" s="79" t="s">
        <v>571</v>
      </c>
      <c r="I3" s="581" t="s">
        <v>986</v>
      </c>
      <c r="J3" s="582"/>
      <c r="K3" s="583"/>
      <c r="L3" s="581" t="s">
        <v>458</v>
      </c>
      <c r="M3" s="582"/>
      <c r="N3" s="583"/>
      <c r="O3" s="555" t="s">
        <v>945</v>
      </c>
      <c r="P3" s="556"/>
      <c r="Q3" s="548"/>
      <c r="R3" s="552" t="s">
        <v>868</v>
      </c>
      <c r="S3" s="553"/>
      <c r="T3" s="554"/>
      <c r="U3" s="555" t="s">
        <v>587</v>
      </c>
      <c r="V3" s="556"/>
      <c r="W3" s="548"/>
      <c r="X3" s="555" t="s">
        <v>988</v>
      </c>
      <c r="Y3" s="556"/>
      <c r="Z3" s="548"/>
      <c r="AA3" s="555" t="s">
        <v>420</v>
      </c>
      <c r="AB3" s="556"/>
      <c r="AC3" s="548"/>
      <c r="AD3" s="555" t="s">
        <v>559</v>
      </c>
      <c r="AE3" s="556"/>
      <c r="AF3" s="548"/>
      <c r="AG3" s="555" t="s">
        <v>891</v>
      </c>
      <c r="AH3" s="556"/>
      <c r="AI3" s="548"/>
      <c r="AJ3" s="555" t="s">
        <v>946</v>
      </c>
      <c r="AK3" s="556"/>
      <c r="AL3" s="548"/>
      <c r="AM3" s="555" t="s">
        <v>437</v>
      </c>
      <c r="AN3" s="556"/>
      <c r="AO3" s="548"/>
      <c r="AP3" s="555" t="s">
        <v>588</v>
      </c>
      <c r="AQ3" s="556"/>
      <c r="AR3" s="548"/>
      <c r="AS3" s="555" t="s">
        <v>589</v>
      </c>
      <c r="AT3" s="556"/>
      <c r="AU3" s="548"/>
      <c r="AV3" s="555" t="s">
        <v>560</v>
      </c>
      <c r="AW3" s="556"/>
      <c r="AX3" s="548"/>
      <c r="AY3" s="555" t="s">
        <v>421</v>
      </c>
      <c r="AZ3" s="556"/>
      <c r="BA3" s="548"/>
      <c r="BB3" s="555" t="s">
        <v>561</v>
      </c>
      <c r="BC3" s="556"/>
      <c r="BD3" s="548"/>
      <c r="BE3" s="555" t="s">
        <v>422</v>
      </c>
      <c r="BF3" s="556"/>
      <c r="BG3" s="548"/>
      <c r="BH3" s="555" t="s">
        <v>947</v>
      </c>
      <c r="BI3" s="556"/>
      <c r="BJ3" s="548"/>
      <c r="BK3" s="555" t="s">
        <v>948</v>
      </c>
      <c r="BL3" s="556"/>
      <c r="BM3" s="548"/>
      <c r="BN3" s="555" t="s">
        <v>590</v>
      </c>
      <c r="BO3" s="556"/>
      <c r="BP3" s="548"/>
      <c r="BQ3" s="555" t="s">
        <v>423</v>
      </c>
      <c r="BR3" s="556"/>
      <c r="BS3" s="548"/>
      <c r="BT3" s="555" t="s">
        <v>424</v>
      </c>
      <c r="BU3" s="556"/>
      <c r="BV3" s="548"/>
      <c r="BW3" s="555" t="s">
        <v>425</v>
      </c>
      <c r="BX3" s="556"/>
      <c r="BY3" s="548"/>
      <c r="BZ3" s="555" t="s">
        <v>426</v>
      </c>
      <c r="CA3" s="556"/>
      <c r="CB3" s="548"/>
      <c r="CC3" s="555" t="s">
        <v>427</v>
      </c>
      <c r="CD3" s="556"/>
      <c r="CE3" s="548"/>
      <c r="CF3" s="555" t="s">
        <v>428</v>
      </c>
      <c r="CG3" s="556"/>
      <c r="CH3" s="548"/>
      <c r="CI3" s="555" t="s">
        <v>429</v>
      </c>
      <c r="CJ3" s="556"/>
      <c r="CK3" s="548"/>
      <c r="CL3" s="555" t="s">
        <v>431</v>
      </c>
      <c r="CM3" s="556"/>
      <c r="CN3" s="548"/>
      <c r="CO3" s="555" t="s">
        <v>430</v>
      </c>
      <c r="CP3" s="556"/>
      <c r="CQ3" s="548"/>
      <c r="CR3" s="555" t="s">
        <v>434</v>
      </c>
      <c r="CS3" s="556"/>
      <c r="CT3" s="548"/>
      <c r="CU3" s="555" t="s">
        <v>435</v>
      </c>
      <c r="CV3" s="556"/>
      <c r="CW3" s="548"/>
      <c r="CX3" s="555" t="s">
        <v>949</v>
      </c>
      <c r="CY3" s="556"/>
      <c r="CZ3" s="548"/>
      <c r="DA3" s="555" t="s">
        <v>950</v>
      </c>
      <c r="DB3" s="553"/>
      <c r="DC3" s="548"/>
      <c r="DD3" s="555" t="s">
        <v>951</v>
      </c>
      <c r="DE3" s="556"/>
      <c r="DF3" s="548"/>
      <c r="DG3" s="555" t="s">
        <v>952</v>
      </c>
      <c r="DH3" s="556"/>
      <c r="DI3" s="548"/>
      <c r="DJ3" s="555" t="s">
        <v>953</v>
      </c>
      <c r="DK3" s="556"/>
      <c r="DL3" s="548"/>
      <c r="DM3" s="555" t="s">
        <v>957</v>
      </c>
      <c r="DN3" s="556"/>
      <c r="DO3" s="548"/>
      <c r="DP3" s="555" t="s">
        <v>436</v>
      </c>
      <c r="DQ3" s="556"/>
      <c r="DR3" s="548"/>
      <c r="DS3" s="555" t="s">
        <v>380</v>
      </c>
      <c r="DT3" s="556"/>
      <c r="DU3" s="548"/>
      <c r="DV3" s="555" t="s">
        <v>579</v>
      </c>
      <c r="DW3" s="556"/>
      <c r="DX3" s="548"/>
    </row>
    <row r="4" spans="1:128" ht="26.25" thickTop="1">
      <c r="A4" s="124"/>
      <c r="B4" s="81"/>
      <c r="C4" s="81"/>
      <c r="D4" s="81"/>
      <c r="E4" s="81"/>
      <c r="F4" s="81"/>
      <c r="G4" s="81"/>
      <c r="H4" s="125"/>
      <c r="I4" s="83" t="s">
        <v>954</v>
      </c>
      <c r="J4" s="84" t="s">
        <v>955</v>
      </c>
      <c r="K4" s="85" t="s">
        <v>956</v>
      </c>
      <c r="L4" s="83" t="s">
        <v>954</v>
      </c>
      <c r="M4" s="84" t="s">
        <v>955</v>
      </c>
      <c r="N4" s="85" t="s">
        <v>956</v>
      </c>
      <c r="O4" s="83" t="s">
        <v>954</v>
      </c>
      <c r="P4" s="84" t="s">
        <v>955</v>
      </c>
      <c r="Q4" s="85" t="s">
        <v>956</v>
      </c>
      <c r="R4" s="83" t="s">
        <v>954</v>
      </c>
      <c r="S4" s="84" t="s">
        <v>955</v>
      </c>
      <c r="T4" s="85" t="s">
        <v>956</v>
      </c>
      <c r="U4" s="148" t="s">
        <v>954</v>
      </c>
      <c r="V4" s="84" t="s">
        <v>955</v>
      </c>
      <c r="W4" s="85" t="s">
        <v>987</v>
      </c>
      <c r="X4" s="148" t="s">
        <v>954</v>
      </c>
      <c r="Y4" s="84" t="s">
        <v>955</v>
      </c>
      <c r="Z4" s="85" t="s">
        <v>987</v>
      </c>
      <c r="AA4" s="148" t="s">
        <v>954</v>
      </c>
      <c r="AB4" s="84" t="s">
        <v>955</v>
      </c>
      <c r="AC4" s="85" t="s">
        <v>987</v>
      </c>
      <c r="AD4" s="148" t="s">
        <v>954</v>
      </c>
      <c r="AE4" s="84" t="s">
        <v>955</v>
      </c>
      <c r="AF4" s="85" t="s">
        <v>987</v>
      </c>
      <c r="AG4" s="148" t="s">
        <v>954</v>
      </c>
      <c r="AH4" s="84" t="s">
        <v>955</v>
      </c>
      <c r="AI4" s="85" t="s">
        <v>987</v>
      </c>
      <c r="AJ4" s="83" t="s">
        <v>954</v>
      </c>
      <c r="AK4" s="84" t="s">
        <v>955</v>
      </c>
      <c r="AL4" s="85" t="s">
        <v>956</v>
      </c>
      <c r="AM4" s="83" t="s">
        <v>954</v>
      </c>
      <c r="AN4" s="84" t="s">
        <v>955</v>
      </c>
      <c r="AO4" s="85" t="s">
        <v>956</v>
      </c>
      <c r="AP4" s="83" t="s">
        <v>954</v>
      </c>
      <c r="AQ4" s="84" t="s">
        <v>955</v>
      </c>
      <c r="AR4" s="85" t="s">
        <v>956</v>
      </c>
      <c r="AS4" s="83" t="s">
        <v>954</v>
      </c>
      <c r="AT4" s="84" t="s">
        <v>955</v>
      </c>
      <c r="AU4" s="85" t="s">
        <v>956</v>
      </c>
      <c r="AV4" s="83" t="s">
        <v>954</v>
      </c>
      <c r="AW4" s="84" t="s">
        <v>955</v>
      </c>
      <c r="AX4" s="85" t="s">
        <v>956</v>
      </c>
      <c r="AY4" s="52" t="s">
        <v>954</v>
      </c>
      <c r="AZ4" s="53" t="s">
        <v>955</v>
      </c>
      <c r="BA4" s="54" t="s">
        <v>956</v>
      </c>
      <c r="BB4" s="52" t="s">
        <v>954</v>
      </c>
      <c r="BC4" s="53" t="s">
        <v>955</v>
      </c>
      <c r="BD4" s="54" t="s">
        <v>956</v>
      </c>
      <c r="BE4" s="52" t="s">
        <v>954</v>
      </c>
      <c r="BF4" s="53" t="s">
        <v>955</v>
      </c>
      <c r="BG4" s="54" t="s">
        <v>956</v>
      </c>
      <c r="BH4" s="52" t="s">
        <v>954</v>
      </c>
      <c r="BI4" s="53" t="s">
        <v>955</v>
      </c>
      <c r="BJ4" s="54" t="s">
        <v>956</v>
      </c>
      <c r="BK4" s="52" t="s">
        <v>954</v>
      </c>
      <c r="BL4" s="53" t="s">
        <v>955</v>
      </c>
      <c r="BM4" s="54" t="s">
        <v>956</v>
      </c>
      <c r="BN4" s="83" t="s">
        <v>954</v>
      </c>
      <c r="BO4" s="84" t="s">
        <v>955</v>
      </c>
      <c r="BP4" s="85" t="s">
        <v>956</v>
      </c>
      <c r="BQ4" s="52" t="s">
        <v>954</v>
      </c>
      <c r="BR4" s="53" t="s">
        <v>955</v>
      </c>
      <c r="BS4" s="54" t="s">
        <v>956</v>
      </c>
      <c r="BT4" s="52" t="s">
        <v>954</v>
      </c>
      <c r="BU4" s="53" t="s">
        <v>955</v>
      </c>
      <c r="BV4" s="54" t="s">
        <v>956</v>
      </c>
      <c r="BW4" s="52" t="s">
        <v>954</v>
      </c>
      <c r="BX4" s="53" t="s">
        <v>955</v>
      </c>
      <c r="BY4" s="54" t="s">
        <v>956</v>
      </c>
      <c r="BZ4" s="52" t="s">
        <v>954</v>
      </c>
      <c r="CA4" s="53" t="s">
        <v>955</v>
      </c>
      <c r="CB4" s="54" t="s">
        <v>956</v>
      </c>
      <c r="CC4" s="52" t="s">
        <v>954</v>
      </c>
      <c r="CD4" s="53" t="s">
        <v>955</v>
      </c>
      <c r="CE4" s="54" t="s">
        <v>956</v>
      </c>
      <c r="CF4" s="52" t="s">
        <v>954</v>
      </c>
      <c r="CG4" s="53" t="s">
        <v>955</v>
      </c>
      <c r="CH4" s="54" t="s">
        <v>956</v>
      </c>
      <c r="CI4" s="52" t="s">
        <v>954</v>
      </c>
      <c r="CJ4" s="53" t="s">
        <v>955</v>
      </c>
      <c r="CK4" s="54" t="s">
        <v>956</v>
      </c>
      <c r="CL4" s="52" t="s">
        <v>954</v>
      </c>
      <c r="CM4" s="53" t="s">
        <v>955</v>
      </c>
      <c r="CN4" s="54" t="s">
        <v>956</v>
      </c>
      <c r="CO4" s="52" t="s">
        <v>954</v>
      </c>
      <c r="CP4" s="53" t="s">
        <v>955</v>
      </c>
      <c r="CQ4" s="54" t="s">
        <v>956</v>
      </c>
      <c r="CR4" s="52" t="s">
        <v>954</v>
      </c>
      <c r="CS4" s="53" t="s">
        <v>955</v>
      </c>
      <c r="CT4" s="54" t="s">
        <v>956</v>
      </c>
      <c r="CU4" s="52" t="s">
        <v>954</v>
      </c>
      <c r="CV4" s="53" t="s">
        <v>955</v>
      </c>
      <c r="CW4" s="54" t="s">
        <v>956</v>
      </c>
      <c r="CX4" s="52" t="s">
        <v>954</v>
      </c>
      <c r="CY4" s="53" t="s">
        <v>955</v>
      </c>
      <c r="CZ4" s="54" t="s">
        <v>956</v>
      </c>
      <c r="DA4" s="175" t="s">
        <v>954</v>
      </c>
      <c r="DB4" s="84" t="s">
        <v>955</v>
      </c>
      <c r="DC4" s="54" t="s">
        <v>956</v>
      </c>
      <c r="DD4" s="52" t="s">
        <v>954</v>
      </c>
      <c r="DE4" s="53" t="s">
        <v>955</v>
      </c>
      <c r="DF4" s="54" t="s">
        <v>956</v>
      </c>
      <c r="DG4" s="52" t="s">
        <v>954</v>
      </c>
      <c r="DH4" s="53" t="s">
        <v>955</v>
      </c>
      <c r="DI4" s="54" t="s">
        <v>956</v>
      </c>
      <c r="DJ4" s="52" t="s">
        <v>954</v>
      </c>
      <c r="DK4" s="53" t="s">
        <v>955</v>
      </c>
      <c r="DL4" s="54" t="s">
        <v>956</v>
      </c>
      <c r="DM4" s="52" t="s">
        <v>954</v>
      </c>
      <c r="DN4" s="53" t="s">
        <v>955</v>
      </c>
      <c r="DO4" s="54" t="s">
        <v>956</v>
      </c>
      <c r="DP4" s="52" t="s">
        <v>954</v>
      </c>
      <c r="DQ4" s="53" t="s">
        <v>955</v>
      </c>
      <c r="DR4" s="54" t="s">
        <v>956</v>
      </c>
      <c r="DS4" s="52" t="s">
        <v>954</v>
      </c>
      <c r="DT4" s="53" t="s">
        <v>955</v>
      </c>
      <c r="DU4" s="54" t="s">
        <v>956</v>
      </c>
      <c r="DV4" s="86" t="s">
        <v>954</v>
      </c>
      <c r="DW4" s="53" t="s">
        <v>955</v>
      </c>
      <c r="DX4" s="54" t="s">
        <v>956</v>
      </c>
    </row>
    <row r="5" spans="1:129" ht="41.25" customHeight="1">
      <c r="A5" s="152">
        <v>1</v>
      </c>
      <c r="B5" s="91">
        <v>422</v>
      </c>
      <c r="C5" s="93">
        <v>42114</v>
      </c>
      <c r="D5" s="94">
        <v>26</v>
      </c>
      <c r="E5" s="93">
        <v>42109</v>
      </c>
      <c r="F5" s="91" t="s">
        <v>408</v>
      </c>
      <c r="G5" s="60" t="s">
        <v>409</v>
      </c>
      <c r="H5" s="184" t="s">
        <v>871</v>
      </c>
      <c r="I5" s="251">
        <v>1</v>
      </c>
      <c r="J5" s="252"/>
      <c r="K5" s="253"/>
      <c r="L5" s="230">
        <v>1</v>
      </c>
      <c r="M5" s="228"/>
      <c r="N5" s="229"/>
      <c r="O5" s="230">
        <v>1</v>
      </c>
      <c r="P5" s="228"/>
      <c r="Q5" s="229"/>
      <c r="R5" s="230"/>
      <c r="S5" s="228"/>
      <c r="T5" s="229"/>
      <c r="U5" s="230"/>
      <c r="V5" s="254">
        <v>1</v>
      </c>
      <c r="W5" s="229"/>
      <c r="X5" s="230"/>
      <c r="Y5" s="228"/>
      <c r="Z5" s="229"/>
      <c r="AA5" s="230">
        <v>1</v>
      </c>
      <c r="AB5" s="228"/>
      <c r="AC5" s="229"/>
      <c r="AD5" s="230">
        <v>1</v>
      </c>
      <c r="AE5" s="228"/>
      <c r="AF5" s="229"/>
      <c r="AG5" s="230"/>
      <c r="AH5" s="228"/>
      <c r="AI5" s="229"/>
      <c r="AJ5" s="230">
        <v>1</v>
      </c>
      <c r="AK5" s="254"/>
      <c r="AL5" s="229"/>
      <c r="AM5" s="230">
        <v>1</v>
      </c>
      <c r="AN5" s="228"/>
      <c r="AO5" s="229"/>
      <c r="AP5" s="230"/>
      <c r="AQ5" s="228"/>
      <c r="AR5" s="229"/>
      <c r="AS5" s="230"/>
      <c r="AT5" s="228"/>
      <c r="AU5" s="229"/>
      <c r="AV5" s="230"/>
      <c r="AW5" s="228">
        <v>1</v>
      </c>
      <c r="AX5" s="229"/>
      <c r="AY5" s="230"/>
      <c r="AZ5" s="228"/>
      <c r="BA5" s="229"/>
      <c r="BB5" s="230"/>
      <c r="BC5" s="228">
        <v>1</v>
      </c>
      <c r="BD5" s="229"/>
      <c r="BE5" s="230"/>
      <c r="BF5" s="228"/>
      <c r="BG5" s="229"/>
      <c r="BH5" s="230">
        <v>1</v>
      </c>
      <c r="BI5" s="228"/>
      <c r="BJ5" s="229"/>
      <c r="BK5" s="230">
        <v>1</v>
      </c>
      <c r="BL5" s="228"/>
      <c r="BM5" s="229"/>
      <c r="BN5" s="230"/>
      <c r="BO5" s="228"/>
      <c r="BP5" s="229"/>
      <c r="BQ5" s="230"/>
      <c r="BR5" s="228"/>
      <c r="BS5" s="229"/>
      <c r="BT5" s="230"/>
      <c r="BU5" s="228"/>
      <c r="BV5" s="229"/>
      <c r="BW5" s="230"/>
      <c r="BX5" s="228"/>
      <c r="BY5" s="229"/>
      <c r="BZ5" s="230"/>
      <c r="CA5" s="228"/>
      <c r="CB5" s="229"/>
      <c r="CC5" s="230"/>
      <c r="CD5" s="228"/>
      <c r="CE5" s="229"/>
      <c r="CF5" s="230"/>
      <c r="CG5" s="228"/>
      <c r="CH5" s="229"/>
      <c r="CI5" s="230"/>
      <c r="CJ5" s="228"/>
      <c r="CK5" s="229"/>
      <c r="CL5" s="230"/>
      <c r="CM5" s="228"/>
      <c r="CN5" s="229"/>
      <c r="CO5" s="230"/>
      <c r="CP5" s="228"/>
      <c r="CQ5" s="229"/>
      <c r="CR5" s="230"/>
      <c r="CS5" s="228">
        <v>1</v>
      </c>
      <c r="CT5" s="229"/>
      <c r="CU5" s="230">
        <v>1</v>
      </c>
      <c r="CV5" s="228"/>
      <c r="CW5" s="229"/>
      <c r="CX5" s="230">
        <v>1</v>
      </c>
      <c r="CY5" s="228"/>
      <c r="CZ5" s="229"/>
      <c r="DA5" s="233">
        <v>1</v>
      </c>
      <c r="DB5" s="228"/>
      <c r="DC5" s="229"/>
      <c r="DD5" s="230"/>
      <c r="DE5" s="228"/>
      <c r="DF5" s="229">
        <v>1</v>
      </c>
      <c r="DG5" s="230"/>
      <c r="DH5" s="228"/>
      <c r="DI5" s="229"/>
      <c r="DJ5" s="230"/>
      <c r="DK5" s="228"/>
      <c r="DL5" s="229">
        <v>1</v>
      </c>
      <c r="DM5" s="230">
        <v>1</v>
      </c>
      <c r="DN5" s="228"/>
      <c r="DO5" s="229"/>
      <c r="DP5" s="230"/>
      <c r="DQ5" s="228">
        <v>1</v>
      </c>
      <c r="DR5" s="229"/>
      <c r="DS5" s="230"/>
      <c r="DT5" s="228"/>
      <c r="DU5" s="229">
        <v>1</v>
      </c>
      <c r="DV5" s="227">
        <v>1</v>
      </c>
      <c r="DW5" s="228"/>
      <c r="DX5" s="229"/>
      <c r="DY5" s="234" t="s">
        <v>562</v>
      </c>
    </row>
    <row r="6" spans="1:128" ht="36" customHeight="1">
      <c r="A6" s="152">
        <f>A5+1</f>
        <v>2</v>
      </c>
      <c r="B6" s="91">
        <v>733</v>
      </c>
      <c r="C6" s="93">
        <v>42181</v>
      </c>
      <c r="D6" s="94">
        <v>42</v>
      </c>
      <c r="E6" s="93">
        <v>42171</v>
      </c>
      <c r="F6" s="91" t="s">
        <v>408</v>
      </c>
      <c r="G6" s="60" t="s">
        <v>409</v>
      </c>
      <c r="H6" s="184" t="s">
        <v>611</v>
      </c>
      <c r="I6" s="230">
        <v>1</v>
      </c>
      <c r="J6" s="228"/>
      <c r="K6" s="229"/>
      <c r="L6" s="230">
        <v>1</v>
      </c>
      <c r="M6" s="228"/>
      <c r="N6" s="229"/>
      <c r="O6" s="230"/>
      <c r="P6" s="228">
        <v>1</v>
      </c>
      <c r="Q6" s="229"/>
      <c r="R6" s="230"/>
      <c r="S6" s="228">
        <v>1</v>
      </c>
      <c r="T6" s="229"/>
      <c r="U6" s="230"/>
      <c r="V6" s="228">
        <v>1</v>
      </c>
      <c r="W6" s="229"/>
      <c r="X6" s="230"/>
      <c r="Y6" s="228"/>
      <c r="Z6" s="229"/>
      <c r="AA6" s="230"/>
      <c r="AB6" s="228">
        <v>1</v>
      </c>
      <c r="AC6" s="229"/>
      <c r="AD6" s="230"/>
      <c r="AE6" s="228"/>
      <c r="AF6" s="229"/>
      <c r="AG6" s="230"/>
      <c r="AH6" s="228"/>
      <c r="AI6" s="229"/>
      <c r="AJ6" s="230">
        <v>1</v>
      </c>
      <c r="AK6" s="228"/>
      <c r="AL6" s="229"/>
      <c r="AM6" s="230"/>
      <c r="AN6" s="228">
        <v>1</v>
      </c>
      <c r="AO6" s="229"/>
      <c r="AP6" s="230">
        <v>1</v>
      </c>
      <c r="AQ6" s="228"/>
      <c r="AR6" s="229"/>
      <c r="AS6" s="230"/>
      <c r="AT6" s="228">
        <v>1</v>
      </c>
      <c r="AU6" s="229"/>
      <c r="AV6" s="230"/>
      <c r="AW6" s="228">
        <v>1</v>
      </c>
      <c r="AX6" s="229"/>
      <c r="AY6" s="230"/>
      <c r="AZ6" s="228"/>
      <c r="BA6" s="229"/>
      <c r="BB6" s="230"/>
      <c r="BC6" s="228"/>
      <c r="BD6" s="229"/>
      <c r="BE6" s="230">
        <v>1</v>
      </c>
      <c r="BF6" s="228"/>
      <c r="BG6" s="229"/>
      <c r="BH6" s="230">
        <v>1</v>
      </c>
      <c r="BI6" s="228"/>
      <c r="BJ6" s="229"/>
      <c r="BK6" s="230">
        <v>1</v>
      </c>
      <c r="BL6" s="228"/>
      <c r="BM6" s="229"/>
      <c r="BN6" s="230"/>
      <c r="BO6" s="228">
        <v>1</v>
      </c>
      <c r="BP6" s="229"/>
      <c r="BQ6" s="230"/>
      <c r="BR6" s="228"/>
      <c r="BS6" s="229">
        <v>1</v>
      </c>
      <c r="BT6" s="230"/>
      <c r="BU6" s="228"/>
      <c r="BV6" s="229"/>
      <c r="BW6" s="230"/>
      <c r="BX6" s="228"/>
      <c r="BY6" s="229"/>
      <c r="BZ6" s="230"/>
      <c r="CA6" s="228"/>
      <c r="CB6" s="229"/>
      <c r="CC6" s="230"/>
      <c r="CD6" s="228"/>
      <c r="CE6" s="229">
        <v>1</v>
      </c>
      <c r="CF6" s="230">
        <v>1</v>
      </c>
      <c r="CG6" s="228"/>
      <c r="CH6" s="229"/>
      <c r="CI6" s="230"/>
      <c r="CJ6" s="228"/>
      <c r="CK6" s="229"/>
      <c r="CL6" s="230">
        <v>1</v>
      </c>
      <c r="CM6" s="228"/>
      <c r="CN6" s="229"/>
      <c r="CO6" s="230"/>
      <c r="CP6" s="228"/>
      <c r="CQ6" s="229"/>
      <c r="CR6" s="230"/>
      <c r="CS6" s="228">
        <v>1</v>
      </c>
      <c r="CT6" s="229"/>
      <c r="CU6" s="230">
        <v>1</v>
      </c>
      <c r="CV6" s="228"/>
      <c r="CW6" s="229"/>
      <c r="CX6" s="230">
        <v>1</v>
      </c>
      <c r="CY6" s="228"/>
      <c r="CZ6" s="229"/>
      <c r="DA6" s="233">
        <v>1</v>
      </c>
      <c r="DB6" s="228"/>
      <c r="DC6" s="229"/>
      <c r="DD6" s="230"/>
      <c r="DE6" s="228">
        <v>1</v>
      </c>
      <c r="DF6" s="229"/>
      <c r="DG6" s="230">
        <v>1</v>
      </c>
      <c r="DH6" s="228"/>
      <c r="DI6" s="229"/>
      <c r="DJ6" s="230"/>
      <c r="DK6" s="228"/>
      <c r="DL6" s="229">
        <v>1</v>
      </c>
      <c r="DM6" s="230">
        <v>1</v>
      </c>
      <c r="DN6" s="228"/>
      <c r="DO6" s="229"/>
      <c r="DP6" s="230"/>
      <c r="DQ6" s="228">
        <v>1</v>
      </c>
      <c r="DR6" s="229"/>
      <c r="DS6" s="230"/>
      <c r="DT6" s="228"/>
      <c r="DU6" s="229">
        <v>1</v>
      </c>
      <c r="DV6" s="227">
        <v>1</v>
      </c>
      <c r="DW6" s="228"/>
      <c r="DX6" s="229"/>
    </row>
    <row r="7" spans="1:128" ht="53.25" customHeight="1">
      <c r="A7" s="152">
        <f>A6+1</f>
        <v>3</v>
      </c>
      <c r="B7" s="91">
        <v>772</v>
      </c>
      <c r="C7" s="93">
        <v>42195</v>
      </c>
      <c r="D7" s="94">
        <v>46</v>
      </c>
      <c r="E7" s="93">
        <v>42180</v>
      </c>
      <c r="F7" s="91" t="s">
        <v>408</v>
      </c>
      <c r="G7" s="60" t="s">
        <v>409</v>
      </c>
      <c r="H7" s="184" t="s">
        <v>612</v>
      </c>
      <c r="I7" s="230">
        <v>1</v>
      </c>
      <c r="J7" s="228"/>
      <c r="K7" s="229"/>
      <c r="L7" s="230"/>
      <c r="M7" s="228"/>
      <c r="N7" s="229"/>
      <c r="O7" s="230">
        <v>1</v>
      </c>
      <c r="P7" s="228"/>
      <c r="Q7" s="229"/>
      <c r="R7" s="230"/>
      <c r="S7" s="228"/>
      <c r="T7" s="229"/>
      <c r="U7" s="230">
        <v>1</v>
      </c>
      <c r="V7" s="228"/>
      <c r="W7" s="229"/>
      <c r="X7" s="230">
        <v>1</v>
      </c>
      <c r="Y7" s="228"/>
      <c r="Z7" s="229"/>
      <c r="AA7" s="230"/>
      <c r="AB7" s="228"/>
      <c r="AC7" s="229">
        <v>1</v>
      </c>
      <c r="AD7" s="230"/>
      <c r="AE7" s="228"/>
      <c r="AF7" s="229"/>
      <c r="AG7" s="230"/>
      <c r="AH7" s="228"/>
      <c r="AI7" s="229"/>
      <c r="AJ7" s="230">
        <v>1</v>
      </c>
      <c r="AK7" s="228"/>
      <c r="AL7" s="229"/>
      <c r="AM7" s="230">
        <v>1</v>
      </c>
      <c r="AN7" s="228"/>
      <c r="AO7" s="229"/>
      <c r="AP7" s="230"/>
      <c r="AQ7" s="228"/>
      <c r="AR7" s="229"/>
      <c r="AS7" s="230"/>
      <c r="AT7" s="228"/>
      <c r="AU7" s="229"/>
      <c r="AV7" s="230"/>
      <c r="AW7" s="228"/>
      <c r="AX7" s="229"/>
      <c r="AY7" s="230"/>
      <c r="AZ7" s="228"/>
      <c r="BA7" s="229"/>
      <c r="BB7" s="230"/>
      <c r="BC7" s="228"/>
      <c r="BD7" s="229"/>
      <c r="BE7" s="230">
        <v>1</v>
      </c>
      <c r="BF7" s="228"/>
      <c r="BG7" s="229"/>
      <c r="BH7" s="230">
        <v>1</v>
      </c>
      <c r="BI7" s="228"/>
      <c r="BJ7" s="229"/>
      <c r="BK7" s="230">
        <v>1</v>
      </c>
      <c r="BL7" s="228"/>
      <c r="BM7" s="229"/>
      <c r="BN7" s="230"/>
      <c r="BO7" s="228"/>
      <c r="BP7" s="229"/>
      <c r="BQ7" s="230"/>
      <c r="BR7" s="228">
        <v>1</v>
      </c>
      <c r="BS7" s="229"/>
      <c r="BT7" s="230"/>
      <c r="BU7" s="228">
        <v>1</v>
      </c>
      <c r="BV7" s="229"/>
      <c r="BW7" s="230"/>
      <c r="BX7" s="228">
        <v>1</v>
      </c>
      <c r="BY7" s="229"/>
      <c r="BZ7" s="230">
        <v>1</v>
      </c>
      <c r="CA7" s="228"/>
      <c r="CB7" s="229"/>
      <c r="CC7" s="230"/>
      <c r="CD7" s="228">
        <v>1</v>
      </c>
      <c r="CE7" s="229"/>
      <c r="CF7" s="230">
        <v>1</v>
      </c>
      <c r="CG7" s="228"/>
      <c r="CH7" s="229"/>
      <c r="CI7" s="230">
        <v>1</v>
      </c>
      <c r="CJ7" s="228"/>
      <c r="CK7" s="229"/>
      <c r="CL7" s="230"/>
      <c r="CM7" s="228"/>
      <c r="CN7" s="229">
        <v>1</v>
      </c>
      <c r="CO7" s="230"/>
      <c r="CP7" s="228"/>
      <c r="CQ7" s="229">
        <v>1</v>
      </c>
      <c r="CR7" s="230"/>
      <c r="CS7" s="228">
        <v>1</v>
      </c>
      <c r="CT7" s="229"/>
      <c r="CU7" s="230">
        <v>1</v>
      </c>
      <c r="CV7" s="228"/>
      <c r="CW7" s="229"/>
      <c r="CX7" s="230">
        <v>1</v>
      </c>
      <c r="CY7" s="228"/>
      <c r="CZ7" s="229"/>
      <c r="DA7" s="233">
        <v>1</v>
      </c>
      <c r="DB7" s="228"/>
      <c r="DC7" s="229"/>
      <c r="DD7" s="230"/>
      <c r="DE7" s="228"/>
      <c r="DF7" s="229">
        <v>1</v>
      </c>
      <c r="DG7" s="230">
        <v>1</v>
      </c>
      <c r="DH7" s="228"/>
      <c r="DI7" s="229"/>
      <c r="DJ7" s="230"/>
      <c r="DK7" s="228">
        <v>1</v>
      </c>
      <c r="DL7" s="229"/>
      <c r="DM7" s="230">
        <v>1</v>
      </c>
      <c r="DN7" s="228"/>
      <c r="DO7" s="229"/>
      <c r="DP7" s="230"/>
      <c r="DQ7" s="228">
        <v>1</v>
      </c>
      <c r="DR7" s="229"/>
      <c r="DS7" s="230"/>
      <c r="DT7" s="228"/>
      <c r="DU7" s="229">
        <v>1</v>
      </c>
      <c r="DV7" s="227">
        <v>1</v>
      </c>
      <c r="DW7" s="228"/>
      <c r="DX7" s="229"/>
    </row>
    <row r="8" spans="1:128" ht="51" customHeight="1">
      <c r="A8" s="152">
        <f>A7+1</f>
        <v>4</v>
      </c>
      <c r="B8" s="178">
        <v>1149</v>
      </c>
      <c r="C8" s="188">
        <v>42634</v>
      </c>
      <c r="D8" s="180">
        <v>66</v>
      </c>
      <c r="E8" s="188">
        <v>42261</v>
      </c>
      <c r="F8" s="91" t="s">
        <v>408</v>
      </c>
      <c r="G8" s="60" t="s">
        <v>409</v>
      </c>
      <c r="H8" s="184" t="s">
        <v>1001</v>
      </c>
      <c r="I8" s="230">
        <v>1</v>
      </c>
      <c r="J8" s="228"/>
      <c r="K8" s="229"/>
      <c r="L8" s="230">
        <v>1</v>
      </c>
      <c r="M8" s="228"/>
      <c r="N8" s="229"/>
      <c r="O8" s="230">
        <v>1</v>
      </c>
      <c r="P8" s="228"/>
      <c r="Q8" s="229"/>
      <c r="R8" s="230"/>
      <c r="S8" s="228"/>
      <c r="T8" s="229"/>
      <c r="U8" s="230">
        <v>1</v>
      </c>
      <c r="V8" s="228"/>
      <c r="W8" s="229"/>
      <c r="X8" s="230"/>
      <c r="Y8" s="228">
        <v>1</v>
      </c>
      <c r="Z8" s="229"/>
      <c r="AA8" s="230"/>
      <c r="AB8" s="228">
        <v>1</v>
      </c>
      <c r="AC8" s="229"/>
      <c r="AD8" s="230"/>
      <c r="AE8" s="228"/>
      <c r="AF8" s="229"/>
      <c r="AG8" s="230"/>
      <c r="AH8" s="228">
        <v>1</v>
      </c>
      <c r="AI8" s="229"/>
      <c r="AJ8" s="230"/>
      <c r="AK8" s="228">
        <v>1</v>
      </c>
      <c r="AL8" s="229"/>
      <c r="AM8" s="230"/>
      <c r="AN8" s="228">
        <v>1</v>
      </c>
      <c r="AO8" s="229"/>
      <c r="AP8" s="230"/>
      <c r="AQ8" s="228"/>
      <c r="AR8" s="229"/>
      <c r="AS8" s="230"/>
      <c r="AT8" s="228"/>
      <c r="AU8" s="229"/>
      <c r="AV8" s="230"/>
      <c r="AW8" s="228"/>
      <c r="AX8" s="229"/>
      <c r="AY8" s="230">
        <v>1</v>
      </c>
      <c r="AZ8" s="228"/>
      <c r="BA8" s="229"/>
      <c r="BB8" s="230"/>
      <c r="BC8" s="228"/>
      <c r="BD8" s="229"/>
      <c r="BE8" s="230">
        <v>1</v>
      </c>
      <c r="BF8" s="228"/>
      <c r="BG8" s="229"/>
      <c r="BH8" s="230">
        <v>1</v>
      </c>
      <c r="BI8" s="228"/>
      <c r="BJ8" s="229"/>
      <c r="BK8" s="230">
        <v>1</v>
      </c>
      <c r="BL8" s="228"/>
      <c r="BM8" s="229"/>
      <c r="BN8" s="230"/>
      <c r="BO8" s="228"/>
      <c r="BP8" s="229"/>
      <c r="BQ8" s="230">
        <v>1</v>
      </c>
      <c r="BR8" s="228"/>
      <c r="BS8" s="229"/>
      <c r="BT8" s="230"/>
      <c r="BU8" s="228">
        <v>1</v>
      </c>
      <c r="BV8" s="229"/>
      <c r="BW8" s="230"/>
      <c r="BX8" s="228">
        <v>1</v>
      </c>
      <c r="BY8" s="229"/>
      <c r="BZ8" s="230"/>
      <c r="CA8" s="228">
        <v>1</v>
      </c>
      <c r="CB8" s="229"/>
      <c r="CC8" s="230"/>
      <c r="CD8" s="228">
        <v>1</v>
      </c>
      <c r="CE8" s="229"/>
      <c r="CF8" s="230">
        <v>1</v>
      </c>
      <c r="CG8" s="228"/>
      <c r="CH8" s="229"/>
      <c r="CI8" s="230">
        <v>1</v>
      </c>
      <c r="CJ8" s="228"/>
      <c r="CK8" s="229"/>
      <c r="CL8" s="230"/>
      <c r="CM8" s="228"/>
      <c r="CN8" s="229">
        <v>1</v>
      </c>
      <c r="CO8" s="230"/>
      <c r="CP8" s="228"/>
      <c r="CQ8" s="229">
        <v>1</v>
      </c>
      <c r="CR8" s="230">
        <v>1</v>
      </c>
      <c r="CS8" s="228"/>
      <c r="CT8" s="229"/>
      <c r="CU8" s="230">
        <v>1</v>
      </c>
      <c r="CV8" s="228"/>
      <c r="CW8" s="229"/>
      <c r="CX8" s="230">
        <v>1</v>
      </c>
      <c r="CY8" s="228"/>
      <c r="CZ8" s="229"/>
      <c r="DA8" s="233">
        <v>1</v>
      </c>
      <c r="DB8" s="228"/>
      <c r="DC8" s="229"/>
      <c r="DD8" s="230"/>
      <c r="DE8" s="228"/>
      <c r="DF8" s="229"/>
      <c r="DG8" s="230">
        <v>1</v>
      </c>
      <c r="DH8" s="228"/>
      <c r="DI8" s="229"/>
      <c r="DJ8" s="230">
        <v>1</v>
      </c>
      <c r="DK8" s="228"/>
      <c r="DL8" s="229"/>
      <c r="DM8" s="230">
        <v>1</v>
      </c>
      <c r="DN8" s="228"/>
      <c r="DO8" s="229"/>
      <c r="DP8" s="230"/>
      <c r="DQ8" s="228">
        <v>1</v>
      </c>
      <c r="DR8" s="229"/>
      <c r="DS8" s="230">
        <v>1</v>
      </c>
      <c r="DT8" s="228"/>
      <c r="DU8" s="229"/>
      <c r="DV8" s="227"/>
      <c r="DW8" s="228"/>
      <c r="DX8" s="229"/>
    </row>
    <row r="9" spans="9:127" ht="12.75">
      <c r="I9" s="47">
        <f>SUM(I5:I8)</f>
        <v>4</v>
      </c>
      <c r="L9" s="47">
        <f>SUM(L5:L8)</f>
        <v>3</v>
      </c>
      <c r="O9" s="47">
        <f>SUM(O5:O8)</f>
        <v>3</v>
      </c>
      <c r="P9" s="47">
        <f>SUM(P5:P8)</f>
        <v>1</v>
      </c>
      <c r="S9" s="47">
        <f>SUM(S5:S8)</f>
        <v>1</v>
      </c>
      <c r="U9" s="47">
        <f>SUM(U5:U8)</f>
        <v>2</v>
      </c>
      <c r="V9" s="47">
        <f>SUM(V5:V8)</f>
        <v>2</v>
      </c>
      <c r="X9" s="47">
        <f>SUM(X5:X8)</f>
        <v>1</v>
      </c>
      <c r="Y9" s="47">
        <f>SUM(Y5:Y8)</f>
        <v>1</v>
      </c>
      <c r="AA9" s="47">
        <f>SUM(AA5:AA8)</f>
        <v>1</v>
      </c>
      <c r="AB9" s="47">
        <f>SUM(AB5:AB8)</f>
        <v>2</v>
      </c>
      <c r="AC9" s="47">
        <f>SUM(AC5:AC8)</f>
        <v>1</v>
      </c>
      <c r="AD9" s="47">
        <f>SUM(AD5:AD8)</f>
        <v>1</v>
      </c>
      <c r="AH9" s="47">
        <f>SUM(AH5:AH8)</f>
        <v>1</v>
      </c>
      <c r="AJ9" s="47">
        <f>SUM(AJ5:AJ8)</f>
        <v>3</v>
      </c>
      <c r="AK9" s="47">
        <f>SUM(AK5:AK8)</f>
        <v>1</v>
      </c>
      <c r="AM9" s="47">
        <f>SUM(AM5:AM8)</f>
        <v>2</v>
      </c>
      <c r="AN9" s="47">
        <f>SUM(AN5:AN8)</f>
        <v>2</v>
      </c>
      <c r="AP9" s="47">
        <f>SUM(AP5:AP8)</f>
        <v>1</v>
      </c>
      <c r="AT9" s="47">
        <f>SUM(AT5:AT8)</f>
        <v>1</v>
      </c>
      <c r="AW9" s="47">
        <f>SUM(AW5:AW8)</f>
        <v>2</v>
      </c>
      <c r="AY9" s="47">
        <f>SUM(AY5:AY8)</f>
        <v>1</v>
      </c>
      <c r="BC9" s="47">
        <f>SUM(BC5:BC8)</f>
        <v>1</v>
      </c>
      <c r="BE9" s="47">
        <f>SUM(BE5:BE8)</f>
        <v>3</v>
      </c>
      <c r="BH9" s="47">
        <f>SUM(BH5:BH8)</f>
        <v>4</v>
      </c>
      <c r="BK9" s="47">
        <f>SUM(BK5:BK8)</f>
        <v>4</v>
      </c>
      <c r="BO9" s="47">
        <f>SUM(BO5:BO8)</f>
        <v>1</v>
      </c>
      <c r="BQ9" s="47">
        <f>SUM(BQ5:BQ8)</f>
        <v>1</v>
      </c>
      <c r="BR9" s="47">
        <f>SUM(BR5:BR8)</f>
        <v>1</v>
      </c>
      <c r="BS9" s="47">
        <f>SUM(BS5:BS8)</f>
        <v>1</v>
      </c>
      <c r="BU9" s="47">
        <f>SUM(BU5:BU8)</f>
        <v>2</v>
      </c>
      <c r="BX9" s="47">
        <f>SUM(BX5:BX8)</f>
        <v>2</v>
      </c>
      <c r="BZ9" s="47">
        <f>SUM(BZ5:BZ8)</f>
        <v>1</v>
      </c>
      <c r="CA9" s="47">
        <f>SUM(CA5:CA8)</f>
        <v>1</v>
      </c>
      <c r="CD9" s="47">
        <f>SUM(CD5:CD8)</f>
        <v>2</v>
      </c>
      <c r="CE9" s="47">
        <f>SUM(CE5:CE8)</f>
        <v>1</v>
      </c>
      <c r="CF9" s="47">
        <f>SUM(CF5:CF8)</f>
        <v>3</v>
      </c>
      <c r="CI9" s="47">
        <f>SUM(CI5:CI8)</f>
        <v>2</v>
      </c>
      <c r="CL9" s="47">
        <f>SUM(CL5:CL8)</f>
        <v>1</v>
      </c>
      <c r="CN9" s="47">
        <f>SUM(CN5:CN8)</f>
        <v>2</v>
      </c>
      <c r="CQ9" s="47">
        <f>SUM(CQ5:CQ8)</f>
        <v>2</v>
      </c>
      <c r="CR9" s="47">
        <f>SUM(CR5:CR8)</f>
        <v>1</v>
      </c>
      <c r="CS9" s="47">
        <f>SUM(CS5:CS8)</f>
        <v>3</v>
      </c>
      <c r="CU9" s="47">
        <f>SUM(CU5:CU8)</f>
        <v>4</v>
      </c>
      <c r="CX9" s="47">
        <f>SUM(CX5:CX8)</f>
        <v>4</v>
      </c>
      <c r="DA9" s="47">
        <f>SUM(DA5:DA8)</f>
        <v>4</v>
      </c>
      <c r="DE9" s="47">
        <f>SUM(DE5:DE8)</f>
        <v>1</v>
      </c>
      <c r="DF9" s="47">
        <f>SUM(DF5:DF8)</f>
        <v>2</v>
      </c>
      <c r="DG9" s="47">
        <f>SUM(DG5:DG8)</f>
        <v>3</v>
      </c>
      <c r="DJ9" s="47">
        <f>SUM(DJ5:DJ8)</f>
        <v>1</v>
      </c>
      <c r="DK9" s="47">
        <f>SUM(DK5:DK8)</f>
        <v>1</v>
      </c>
      <c r="DL9" s="47">
        <f>SUM(DL5:DL8)</f>
        <v>2</v>
      </c>
      <c r="DM9" s="47">
        <f>SUM(DM5:DM8)</f>
        <v>4</v>
      </c>
      <c r="DQ9" s="47">
        <f>SUM(DQ5:DQ8)</f>
        <v>4</v>
      </c>
      <c r="DS9" s="47">
        <f>SUM(DS5:DS8)</f>
        <v>1</v>
      </c>
      <c r="DU9" s="47">
        <f>SUM(DU5:DU8)</f>
        <v>3</v>
      </c>
      <c r="DV9" s="47">
        <f>SUM(DV5:DV8)</f>
        <v>3</v>
      </c>
      <c r="DW9" s="255"/>
    </row>
  </sheetData>
  <mergeCells count="41">
    <mergeCell ref="DP3:DR3"/>
    <mergeCell ref="DS3:DU3"/>
    <mergeCell ref="DV3:DX3"/>
    <mergeCell ref="DD3:DF3"/>
    <mergeCell ref="DG3:DI3"/>
    <mergeCell ref="DJ3:DL3"/>
    <mergeCell ref="DM3:DO3"/>
    <mergeCell ref="CR3:CT3"/>
    <mergeCell ref="CU3:CW3"/>
    <mergeCell ref="CX3:CZ3"/>
    <mergeCell ref="DA3:DC3"/>
    <mergeCell ref="CF3:CH3"/>
    <mergeCell ref="CI3:CK3"/>
    <mergeCell ref="CL3:CN3"/>
    <mergeCell ref="CO3:CQ3"/>
    <mergeCell ref="BT3:BV3"/>
    <mergeCell ref="BW3:BY3"/>
    <mergeCell ref="BZ3:CB3"/>
    <mergeCell ref="CC3:CE3"/>
    <mergeCell ref="BH3:BJ3"/>
    <mergeCell ref="BK3:BM3"/>
    <mergeCell ref="BN3:BP3"/>
    <mergeCell ref="BQ3:BS3"/>
    <mergeCell ref="AV3:AX3"/>
    <mergeCell ref="AY3:BA3"/>
    <mergeCell ref="BB3:BD3"/>
    <mergeCell ref="BE3:BG3"/>
    <mergeCell ref="AJ3:AL3"/>
    <mergeCell ref="AM3:AO3"/>
    <mergeCell ref="AP3:AR3"/>
    <mergeCell ref="AS3:AU3"/>
    <mergeCell ref="I2:DX2"/>
    <mergeCell ref="I3:K3"/>
    <mergeCell ref="L3:N3"/>
    <mergeCell ref="O3:Q3"/>
    <mergeCell ref="R3:T3"/>
    <mergeCell ref="U3:W3"/>
    <mergeCell ref="X3:Z3"/>
    <mergeCell ref="AA3:AC3"/>
    <mergeCell ref="AD3:AF3"/>
    <mergeCell ref="AG3:AI3"/>
  </mergeCells>
  <printOptions/>
  <pageMargins left="0.36" right="0.75" top="1" bottom="1" header="0.5" footer="0.5"/>
  <pageSetup horizontalDpi="600" verticalDpi="600" orientation="landscape" paperSize="8" scale="80" r:id="rId1"/>
</worksheet>
</file>

<file path=xl/worksheets/sheet12.xml><?xml version="1.0" encoding="utf-8"?>
<worksheet xmlns="http://schemas.openxmlformats.org/spreadsheetml/2006/main" xmlns:r="http://schemas.openxmlformats.org/officeDocument/2006/relationships">
  <dimension ref="A1:DD5"/>
  <sheetViews>
    <sheetView workbookViewId="0" topLeftCell="A1">
      <selection activeCell="A1" sqref="A1:DC5"/>
    </sheetView>
  </sheetViews>
  <sheetFormatPr defaultColWidth="9.140625" defaultRowHeight="12.75"/>
  <cols>
    <col min="1" max="7" width="9.140625" style="47" customWidth="1"/>
    <col min="8" max="8" width="30.57421875" style="47" customWidth="1"/>
    <col min="9" max="9" width="2.421875" style="47" bestFit="1" customWidth="1"/>
    <col min="10" max="10" width="3.00390625" style="47" bestFit="1" customWidth="1"/>
    <col min="11" max="11" width="6.421875" style="47" bestFit="1" customWidth="1"/>
    <col min="12" max="12" width="2.421875" style="47" bestFit="1" customWidth="1"/>
    <col min="13" max="13" width="3.00390625" style="47" bestFit="1" customWidth="1"/>
    <col min="14" max="14" width="6.421875" style="47" bestFit="1" customWidth="1"/>
    <col min="15" max="15" width="2.421875" style="47" bestFit="1" customWidth="1"/>
    <col min="16" max="16" width="3.00390625" style="47" bestFit="1" customWidth="1"/>
    <col min="17" max="17" width="6.421875" style="47" bestFit="1" customWidth="1"/>
    <col min="18" max="18" width="2.421875" style="47" bestFit="1" customWidth="1"/>
    <col min="19" max="19" width="3.00390625" style="47" bestFit="1" customWidth="1"/>
    <col min="20" max="20" width="6.421875" style="47" bestFit="1" customWidth="1"/>
    <col min="21" max="21" width="2.421875" style="47" bestFit="1" customWidth="1"/>
    <col min="22" max="22" width="3.00390625" style="47" bestFit="1" customWidth="1"/>
    <col min="23" max="23" width="6.421875" style="47" bestFit="1" customWidth="1"/>
    <col min="24" max="24" width="2.421875" style="47" bestFit="1" customWidth="1"/>
    <col min="25" max="25" width="3.00390625" style="47" bestFit="1" customWidth="1"/>
    <col min="26" max="26" width="6.421875" style="47" bestFit="1" customWidth="1"/>
    <col min="27" max="27" width="2.421875" style="47" bestFit="1" customWidth="1"/>
    <col min="28" max="28" width="3.00390625" style="47" bestFit="1" customWidth="1"/>
    <col min="29" max="29" width="6.421875" style="47" bestFit="1" customWidth="1"/>
    <col min="30" max="30" width="2.421875" style="47" bestFit="1" customWidth="1"/>
    <col min="31" max="31" width="3.00390625" style="47" bestFit="1" customWidth="1"/>
    <col min="32" max="32" width="6.421875" style="47" bestFit="1" customWidth="1"/>
    <col min="33" max="33" width="2.421875" style="47" bestFit="1" customWidth="1"/>
    <col min="34" max="34" width="3.00390625" style="47" bestFit="1" customWidth="1"/>
    <col min="35" max="35" width="6.421875" style="47" bestFit="1" customWidth="1"/>
    <col min="36" max="36" width="2.421875" style="47" bestFit="1" customWidth="1"/>
    <col min="37" max="37" width="3.00390625" style="47" bestFit="1" customWidth="1"/>
    <col min="38" max="38" width="6.421875" style="47" bestFit="1" customWidth="1"/>
    <col min="39" max="39" width="2.421875" style="47" bestFit="1" customWidth="1"/>
    <col min="40" max="40" width="3.00390625" style="47" bestFit="1" customWidth="1"/>
    <col min="41" max="41" width="6.421875" style="47" bestFit="1" customWidth="1"/>
    <col min="42" max="42" width="2.421875" style="47" bestFit="1" customWidth="1"/>
    <col min="43" max="43" width="3.00390625" style="47" bestFit="1" customWidth="1"/>
    <col min="44" max="44" width="6.421875" style="47" bestFit="1" customWidth="1"/>
    <col min="45" max="45" width="2.421875" style="47" bestFit="1" customWidth="1"/>
    <col min="46" max="46" width="3.00390625" style="47" bestFit="1" customWidth="1"/>
    <col min="47" max="47" width="6.421875" style="47" bestFit="1" customWidth="1"/>
    <col min="48" max="48" width="2.421875" style="47" bestFit="1" customWidth="1"/>
    <col min="49" max="49" width="3.00390625" style="47" bestFit="1" customWidth="1"/>
    <col min="50" max="50" width="6.421875" style="47" bestFit="1" customWidth="1"/>
    <col min="51" max="51" width="2.421875" style="47" bestFit="1" customWidth="1"/>
    <col min="52" max="52" width="3.00390625" style="47" bestFit="1" customWidth="1"/>
    <col min="53" max="53" width="6.421875" style="47" bestFit="1" customWidth="1"/>
    <col min="54" max="54" width="2.421875" style="47" bestFit="1" customWidth="1"/>
    <col min="55" max="55" width="3.00390625" style="47" bestFit="1" customWidth="1"/>
    <col min="56" max="56" width="6.421875" style="47" bestFit="1" customWidth="1"/>
    <col min="57" max="57" width="2.421875" style="47" bestFit="1" customWidth="1"/>
    <col min="58" max="58" width="3.00390625" style="47" bestFit="1" customWidth="1"/>
    <col min="59" max="59" width="6.421875" style="47" bestFit="1" customWidth="1"/>
    <col min="60" max="60" width="2.421875" style="47" bestFit="1" customWidth="1"/>
    <col min="61" max="61" width="3.00390625" style="47" bestFit="1" customWidth="1"/>
    <col min="62" max="62" width="6.421875" style="47" bestFit="1" customWidth="1"/>
    <col min="63" max="63" width="2.421875" style="47" bestFit="1" customWidth="1"/>
    <col min="64" max="64" width="3.00390625" style="47" bestFit="1" customWidth="1"/>
    <col min="65" max="65" width="6.421875" style="47" bestFit="1" customWidth="1"/>
    <col min="66" max="66" width="2.421875" style="47" bestFit="1" customWidth="1"/>
    <col min="67" max="67" width="3.00390625" style="47" bestFit="1" customWidth="1"/>
    <col min="68" max="68" width="6.421875" style="47" bestFit="1" customWidth="1"/>
    <col min="69" max="69" width="2.421875" style="47" bestFit="1" customWidth="1"/>
    <col min="70" max="70" width="3.00390625" style="47" bestFit="1" customWidth="1"/>
    <col min="71" max="71" width="6.421875" style="47" bestFit="1" customWidth="1"/>
    <col min="72" max="72" width="2.421875" style="47" bestFit="1" customWidth="1"/>
    <col min="73" max="73" width="3.00390625" style="47" bestFit="1" customWidth="1"/>
    <col min="74" max="74" width="6.421875" style="47" bestFit="1" customWidth="1"/>
    <col min="75" max="75" width="2.421875" style="47" bestFit="1" customWidth="1"/>
    <col min="76" max="76" width="3.00390625" style="47" bestFit="1" customWidth="1"/>
    <col min="77" max="77" width="6.421875" style="47" bestFit="1" customWidth="1"/>
    <col min="78" max="78" width="2.421875" style="47" bestFit="1" customWidth="1"/>
    <col min="79" max="79" width="3.00390625" style="47" bestFit="1" customWidth="1"/>
    <col min="80" max="80" width="6.421875" style="47" bestFit="1" customWidth="1"/>
    <col min="81" max="81" width="2.421875" style="47" bestFit="1" customWidth="1"/>
    <col min="82" max="82" width="3.00390625" style="47" bestFit="1" customWidth="1"/>
    <col min="83" max="83" width="6.421875" style="47" bestFit="1" customWidth="1"/>
    <col min="84" max="84" width="2.421875" style="47" bestFit="1" customWidth="1"/>
    <col min="85" max="85" width="3.00390625" style="47" bestFit="1" customWidth="1"/>
    <col min="86" max="86" width="6.421875" style="47" bestFit="1" customWidth="1"/>
    <col min="87" max="87" width="2.421875" style="47" bestFit="1" customWidth="1"/>
    <col min="88" max="88" width="3.00390625" style="47" bestFit="1" customWidth="1"/>
    <col min="89" max="89" width="6.421875" style="47" bestFit="1" customWidth="1"/>
    <col min="90" max="90" width="2.421875" style="47" bestFit="1" customWidth="1"/>
    <col min="91" max="91" width="3.00390625" style="47" bestFit="1" customWidth="1"/>
    <col min="92" max="92" width="6.421875" style="47" bestFit="1" customWidth="1"/>
    <col min="93" max="93" width="2.421875" style="47" bestFit="1" customWidth="1"/>
    <col min="94" max="94" width="3.00390625" style="47" bestFit="1" customWidth="1"/>
    <col min="95" max="95" width="6.421875" style="47" bestFit="1" customWidth="1"/>
    <col min="96" max="96" width="2.421875" style="47" bestFit="1" customWidth="1"/>
    <col min="97" max="97" width="3.00390625" style="47" bestFit="1" customWidth="1"/>
    <col min="98" max="98" width="6.421875" style="47" bestFit="1" customWidth="1"/>
    <col min="99" max="99" width="2.421875" style="47" bestFit="1" customWidth="1"/>
    <col min="100" max="100" width="3.00390625" style="47" bestFit="1" customWidth="1"/>
    <col min="101" max="101" width="6.421875" style="47" bestFit="1" customWidth="1"/>
    <col min="102" max="102" width="2.421875" style="47" bestFit="1" customWidth="1"/>
    <col min="103" max="103" width="3.00390625" style="47" bestFit="1" customWidth="1"/>
    <col min="104" max="104" width="6.421875" style="47" bestFit="1" customWidth="1"/>
    <col min="105" max="105" width="2.421875" style="47" bestFit="1" customWidth="1"/>
    <col min="106" max="106" width="3.00390625" style="47" bestFit="1" customWidth="1"/>
    <col min="107" max="107" width="6.421875" style="47" bestFit="1" customWidth="1"/>
    <col min="108" max="16384" width="9.140625" style="47" customWidth="1"/>
  </cols>
  <sheetData>
    <row r="1" spans="1:11" ht="13.5" thickBot="1">
      <c r="A1" s="71"/>
      <c r="B1" s="121" t="s">
        <v>279</v>
      </c>
      <c r="C1" s="122"/>
      <c r="D1" s="121">
        <v>2015</v>
      </c>
      <c r="E1" s="123"/>
      <c r="F1" s="71"/>
      <c r="H1" s="256" t="s">
        <v>976</v>
      </c>
      <c r="I1" s="46"/>
      <c r="J1" s="46"/>
      <c r="K1" s="46"/>
    </row>
    <row r="2" spans="1:107" ht="13.5" thickBot="1">
      <c r="A2" s="71"/>
      <c r="B2" s="71"/>
      <c r="C2" s="71"/>
      <c r="D2" s="71"/>
      <c r="E2" s="71"/>
      <c r="F2" s="71"/>
      <c r="H2" s="77"/>
      <c r="I2" s="540" t="s">
        <v>572</v>
      </c>
      <c r="J2" s="541"/>
      <c r="K2" s="541"/>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542"/>
      <c r="AN2" s="542"/>
      <c r="AO2" s="542"/>
      <c r="AP2" s="542"/>
      <c r="AQ2" s="542"/>
      <c r="AR2" s="542"/>
      <c r="AS2" s="542"/>
      <c r="AT2" s="542"/>
      <c r="AU2" s="542"/>
      <c r="AV2" s="542"/>
      <c r="AW2" s="542"/>
      <c r="AX2" s="542"/>
      <c r="AY2" s="542"/>
      <c r="AZ2" s="542"/>
      <c r="BA2" s="542"/>
      <c r="BB2" s="542"/>
      <c r="BC2" s="542"/>
      <c r="BD2" s="542"/>
      <c r="BE2" s="542"/>
      <c r="BF2" s="542"/>
      <c r="BG2" s="542"/>
      <c r="BH2" s="542"/>
      <c r="BI2" s="542"/>
      <c r="BJ2" s="542"/>
      <c r="BK2" s="542"/>
      <c r="BL2" s="542"/>
      <c r="BM2" s="542"/>
      <c r="BN2" s="542"/>
      <c r="BO2" s="542"/>
      <c r="BP2" s="542"/>
      <c r="BQ2" s="542"/>
      <c r="BR2" s="542"/>
      <c r="BS2" s="542"/>
      <c r="BT2" s="542"/>
      <c r="BU2" s="542"/>
      <c r="BV2" s="542"/>
      <c r="BW2" s="542"/>
      <c r="BX2" s="542"/>
      <c r="BY2" s="542"/>
      <c r="BZ2" s="542"/>
      <c r="CA2" s="542"/>
      <c r="CB2" s="542"/>
      <c r="CC2" s="542"/>
      <c r="CD2" s="542"/>
      <c r="CE2" s="542"/>
      <c r="CF2" s="542"/>
      <c r="CG2" s="542"/>
      <c r="CH2" s="542"/>
      <c r="CI2" s="542"/>
      <c r="CJ2" s="542"/>
      <c r="CK2" s="542"/>
      <c r="CL2" s="542"/>
      <c r="CM2" s="542"/>
      <c r="CN2" s="542"/>
      <c r="CO2" s="542"/>
      <c r="CP2" s="542"/>
      <c r="CQ2" s="542"/>
      <c r="CR2" s="542"/>
      <c r="CS2" s="542"/>
      <c r="CT2" s="542"/>
      <c r="CU2" s="542"/>
      <c r="CV2" s="542"/>
      <c r="CW2" s="542"/>
      <c r="CX2" s="542"/>
      <c r="CY2" s="542"/>
      <c r="CZ2" s="542"/>
      <c r="DA2" s="542"/>
      <c r="DB2" s="542"/>
      <c r="DC2" s="543"/>
    </row>
    <row r="3" spans="1:108" ht="157.5" customHeight="1" thickBot="1" thickTop="1">
      <c r="A3" s="78" t="s">
        <v>407</v>
      </c>
      <c r="B3" s="78" t="s">
        <v>549</v>
      </c>
      <c r="C3" s="78" t="s">
        <v>548</v>
      </c>
      <c r="D3" s="78" t="s">
        <v>550</v>
      </c>
      <c r="E3" s="78" t="s">
        <v>548</v>
      </c>
      <c r="F3" s="78" t="s">
        <v>607</v>
      </c>
      <c r="G3" s="78" t="s">
        <v>608</v>
      </c>
      <c r="H3" s="79" t="s">
        <v>571</v>
      </c>
      <c r="I3" s="551" t="s">
        <v>986</v>
      </c>
      <c r="J3" s="551"/>
      <c r="K3" s="551"/>
      <c r="L3" s="551" t="s">
        <v>458</v>
      </c>
      <c r="M3" s="551"/>
      <c r="N3" s="551"/>
      <c r="O3" s="550" t="s">
        <v>945</v>
      </c>
      <c r="P3" s="550"/>
      <c r="Q3" s="550"/>
      <c r="R3" s="552" t="s">
        <v>989</v>
      </c>
      <c r="S3" s="553"/>
      <c r="T3" s="554"/>
      <c r="U3" s="555" t="s">
        <v>988</v>
      </c>
      <c r="V3" s="556"/>
      <c r="W3" s="548"/>
      <c r="X3" s="555" t="s">
        <v>420</v>
      </c>
      <c r="Y3" s="556"/>
      <c r="Z3" s="548"/>
      <c r="AA3" s="555" t="s">
        <v>49</v>
      </c>
      <c r="AB3" s="556"/>
      <c r="AC3" s="548"/>
      <c r="AD3" s="550" t="s">
        <v>946</v>
      </c>
      <c r="AE3" s="550"/>
      <c r="AF3" s="550"/>
      <c r="AG3" s="550" t="s">
        <v>437</v>
      </c>
      <c r="AH3" s="550"/>
      <c r="AI3" s="550"/>
      <c r="AJ3" s="555" t="s">
        <v>421</v>
      </c>
      <c r="AK3" s="556"/>
      <c r="AL3" s="548"/>
      <c r="AM3" s="557" t="s">
        <v>422</v>
      </c>
      <c r="AN3" s="558"/>
      <c r="AO3" s="559"/>
      <c r="AP3" s="550" t="s">
        <v>947</v>
      </c>
      <c r="AQ3" s="550"/>
      <c r="AR3" s="550"/>
      <c r="AS3" s="550" t="s">
        <v>948</v>
      </c>
      <c r="AT3" s="550"/>
      <c r="AU3" s="550"/>
      <c r="AV3" s="555" t="s">
        <v>423</v>
      </c>
      <c r="AW3" s="556"/>
      <c r="AX3" s="548"/>
      <c r="AY3" s="555" t="s">
        <v>424</v>
      </c>
      <c r="AZ3" s="556"/>
      <c r="BA3" s="548"/>
      <c r="BB3" s="555" t="s">
        <v>425</v>
      </c>
      <c r="BC3" s="556"/>
      <c r="BD3" s="548"/>
      <c r="BE3" s="555" t="s">
        <v>426</v>
      </c>
      <c r="BF3" s="556"/>
      <c r="BG3" s="548"/>
      <c r="BH3" s="555" t="s">
        <v>427</v>
      </c>
      <c r="BI3" s="556"/>
      <c r="BJ3" s="548"/>
      <c r="BK3" s="555" t="s">
        <v>428</v>
      </c>
      <c r="BL3" s="556"/>
      <c r="BM3" s="548"/>
      <c r="BN3" s="555" t="s">
        <v>429</v>
      </c>
      <c r="BO3" s="556"/>
      <c r="BP3" s="548"/>
      <c r="BQ3" s="555" t="s">
        <v>431</v>
      </c>
      <c r="BR3" s="556"/>
      <c r="BS3" s="548"/>
      <c r="BT3" s="555" t="s">
        <v>430</v>
      </c>
      <c r="BU3" s="556"/>
      <c r="BV3" s="548"/>
      <c r="BW3" s="550" t="s">
        <v>434</v>
      </c>
      <c r="BX3" s="550"/>
      <c r="BY3" s="550"/>
      <c r="BZ3" s="550" t="s">
        <v>435</v>
      </c>
      <c r="CA3" s="550"/>
      <c r="CB3" s="550"/>
      <c r="CC3" s="550" t="s">
        <v>949</v>
      </c>
      <c r="CD3" s="550"/>
      <c r="CE3" s="550"/>
      <c r="CF3" s="550" t="s">
        <v>950</v>
      </c>
      <c r="CG3" s="550"/>
      <c r="CH3" s="550"/>
      <c r="CI3" s="550" t="s">
        <v>951</v>
      </c>
      <c r="CJ3" s="550"/>
      <c r="CK3" s="550"/>
      <c r="CL3" s="550" t="s">
        <v>952</v>
      </c>
      <c r="CM3" s="550"/>
      <c r="CN3" s="550"/>
      <c r="CO3" s="550" t="s">
        <v>953</v>
      </c>
      <c r="CP3" s="550"/>
      <c r="CQ3" s="550"/>
      <c r="CR3" s="550" t="s">
        <v>957</v>
      </c>
      <c r="CS3" s="550"/>
      <c r="CT3" s="550"/>
      <c r="CU3" s="550" t="s">
        <v>436</v>
      </c>
      <c r="CV3" s="550"/>
      <c r="CW3" s="550"/>
      <c r="CX3" s="550" t="s">
        <v>380</v>
      </c>
      <c r="CY3" s="550"/>
      <c r="CZ3" s="550"/>
      <c r="DA3" s="548" t="s">
        <v>579</v>
      </c>
      <c r="DB3" s="549"/>
      <c r="DC3" s="549"/>
      <c r="DD3" s="76"/>
    </row>
    <row r="4" spans="1:107" ht="26.25" thickTop="1">
      <c r="A4" s="80"/>
      <c r="B4" s="257"/>
      <c r="C4" s="257"/>
      <c r="D4" s="257"/>
      <c r="E4" s="257"/>
      <c r="F4" s="257"/>
      <c r="G4" s="257"/>
      <c r="H4" s="82"/>
      <c r="I4" s="83" t="s">
        <v>954</v>
      </c>
      <c r="J4" s="84" t="s">
        <v>955</v>
      </c>
      <c r="K4" s="85" t="s">
        <v>956</v>
      </c>
      <c r="L4" s="83" t="s">
        <v>954</v>
      </c>
      <c r="M4" s="84" t="s">
        <v>955</v>
      </c>
      <c r="N4" s="85" t="s">
        <v>956</v>
      </c>
      <c r="O4" s="83" t="s">
        <v>954</v>
      </c>
      <c r="P4" s="84" t="s">
        <v>955</v>
      </c>
      <c r="Q4" s="85" t="s">
        <v>956</v>
      </c>
      <c r="R4" s="83" t="s">
        <v>954</v>
      </c>
      <c r="S4" s="84" t="s">
        <v>955</v>
      </c>
      <c r="T4" s="108" t="s">
        <v>956</v>
      </c>
      <c r="U4" s="83" t="s">
        <v>954</v>
      </c>
      <c r="V4" s="84" t="s">
        <v>955</v>
      </c>
      <c r="W4" s="108" t="s">
        <v>956</v>
      </c>
      <c r="X4" s="83" t="s">
        <v>954</v>
      </c>
      <c r="Y4" s="84" t="s">
        <v>955</v>
      </c>
      <c r="Z4" s="108" t="s">
        <v>956</v>
      </c>
      <c r="AA4" s="83" t="s">
        <v>954</v>
      </c>
      <c r="AB4" s="84" t="s">
        <v>955</v>
      </c>
      <c r="AC4" s="108" t="s">
        <v>956</v>
      </c>
      <c r="AD4" s="83" t="s">
        <v>954</v>
      </c>
      <c r="AE4" s="84" t="s">
        <v>955</v>
      </c>
      <c r="AF4" s="85" t="s">
        <v>956</v>
      </c>
      <c r="AG4" s="83" t="s">
        <v>954</v>
      </c>
      <c r="AH4" s="84" t="s">
        <v>955</v>
      </c>
      <c r="AI4" s="85" t="s">
        <v>956</v>
      </c>
      <c r="AJ4" s="83" t="s">
        <v>954</v>
      </c>
      <c r="AK4" s="84" t="s">
        <v>955</v>
      </c>
      <c r="AL4" s="85" t="s">
        <v>956</v>
      </c>
      <c r="AM4" s="83" t="s">
        <v>954</v>
      </c>
      <c r="AN4" s="84" t="s">
        <v>955</v>
      </c>
      <c r="AO4" s="85" t="s">
        <v>956</v>
      </c>
      <c r="AP4" s="83" t="s">
        <v>954</v>
      </c>
      <c r="AQ4" s="84" t="s">
        <v>955</v>
      </c>
      <c r="AR4" s="85" t="s">
        <v>956</v>
      </c>
      <c r="AS4" s="83" t="s">
        <v>954</v>
      </c>
      <c r="AT4" s="84" t="s">
        <v>955</v>
      </c>
      <c r="AU4" s="85" t="s">
        <v>956</v>
      </c>
      <c r="AV4" s="83" t="s">
        <v>954</v>
      </c>
      <c r="AW4" s="84" t="s">
        <v>955</v>
      </c>
      <c r="AX4" s="85" t="s">
        <v>956</v>
      </c>
      <c r="AY4" s="83" t="s">
        <v>954</v>
      </c>
      <c r="AZ4" s="84" t="s">
        <v>955</v>
      </c>
      <c r="BA4" s="85" t="s">
        <v>956</v>
      </c>
      <c r="BB4" s="83" t="s">
        <v>954</v>
      </c>
      <c r="BC4" s="84" t="s">
        <v>955</v>
      </c>
      <c r="BD4" s="85" t="s">
        <v>956</v>
      </c>
      <c r="BE4" s="83" t="s">
        <v>954</v>
      </c>
      <c r="BF4" s="84" t="s">
        <v>955</v>
      </c>
      <c r="BG4" s="85" t="s">
        <v>956</v>
      </c>
      <c r="BH4" s="83" t="s">
        <v>954</v>
      </c>
      <c r="BI4" s="84" t="s">
        <v>955</v>
      </c>
      <c r="BJ4" s="85" t="s">
        <v>956</v>
      </c>
      <c r="BK4" s="83" t="s">
        <v>954</v>
      </c>
      <c r="BL4" s="84" t="s">
        <v>955</v>
      </c>
      <c r="BM4" s="85" t="s">
        <v>956</v>
      </c>
      <c r="BN4" s="83" t="s">
        <v>954</v>
      </c>
      <c r="BO4" s="84" t="s">
        <v>955</v>
      </c>
      <c r="BP4" s="85" t="s">
        <v>956</v>
      </c>
      <c r="BQ4" s="83" t="s">
        <v>954</v>
      </c>
      <c r="BR4" s="84" t="s">
        <v>955</v>
      </c>
      <c r="BS4" s="85" t="s">
        <v>956</v>
      </c>
      <c r="BT4" s="83" t="s">
        <v>954</v>
      </c>
      <c r="BU4" s="84" t="s">
        <v>955</v>
      </c>
      <c r="BV4" s="85" t="s">
        <v>956</v>
      </c>
      <c r="BW4" s="83" t="s">
        <v>954</v>
      </c>
      <c r="BX4" s="84" t="s">
        <v>955</v>
      </c>
      <c r="BY4" s="85" t="s">
        <v>956</v>
      </c>
      <c r="BZ4" s="83" t="s">
        <v>954</v>
      </c>
      <c r="CA4" s="84" t="s">
        <v>955</v>
      </c>
      <c r="CB4" s="85" t="s">
        <v>956</v>
      </c>
      <c r="CC4" s="83" t="s">
        <v>954</v>
      </c>
      <c r="CD4" s="84" t="s">
        <v>955</v>
      </c>
      <c r="CE4" s="85" t="s">
        <v>956</v>
      </c>
      <c r="CF4" s="83" t="s">
        <v>954</v>
      </c>
      <c r="CG4" s="84" t="s">
        <v>955</v>
      </c>
      <c r="CH4" s="85" t="s">
        <v>956</v>
      </c>
      <c r="CI4" s="83" t="s">
        <v>954</v>
      </c>
      <c r="CJ4" s="84" t="s">
        <v>955</v>
      </c>
      <c r="CK4" s="85" t="s">
        <v>956</v>
      </c>
      <c r="CL4" s="83" t="s">
        <v>954</v>
      </c>
      <c r="CM4" s="84" t="s">
        <v>955</v>
      </c>
      <c r="CN4" s="85" t="s">
        <v>956</v>
      </c>
      <c r="CO4" s="83" t="s">
        <v>954</v>
      </c>
      <c r="CP4" s="84" t="s">
        <v>955</v>
      </c>
      <c r="CQ4" s="85" t="s">
        <v>956</v>
      </c>
      <c r="CR4" s="83" t="s">
        <v>954</v>
      </c>
      <c r="CS4" s="84" t="s">
        <v>955</v>
      </c>
      <c r="CT4" s="85" t="s">
        <v>956</v>
      </c>
      <c r="CU4" s="83" t="s">
        <v>954</v>
      </c>
      <c r="CV4" s="84" t="s">
        <v>955</v>
      </c>
      <c r="CW4" s="85" t="s">
        <v>956</v>
      </c>
      <c r="CX4" s="83" t="s">
        <v>954</v>
      </c>
      <c r="CY4" s="84" t="s">
        <v>955</v>
      </c>
      <c r="CZ4" s="85" t="s">
        <v>956</v>
      </c>
      <c r="DA4" s="83" t="s">
        <v>954</v>
      </c>
      <c r="DB4" s="84" t="s">
        <v>955</v>
      </c>
      <c r="DC4" s="85" t="s">
        <v>956</v>
      </c>
    </row>
    <row r="5" spans="1:108" ht="61.5" customHeight="1">
      <c r="A5" s="258">
        <f>A4+1</f>
        <v>1</v>
      </c>
      <c r="B5" s="259">
        <v>968</v>
      </c>
      <c r="C5" s="179">
        <v>42235</v>
      </c>
      <c r="D5" s="260">
        <v>52</v>
      </c>
      <c r="E5" s="179">
        <v>42178</v>
      </c>
      <c r="F5" s="261" t="s">
        <v>885</v>
      </c>
      <c r="G5" s="203" t="s">
        <v>886</v>
      </c>
      <c r="H5" s="262" t="s">
        <v>1007</v>
      </c>
      <c r="I5" s="157">
        <v>1</v>
      </c>
      <c r="J5" s="158"/>
      <c r="K5" s="159"/>
      <c r="L5" s="151">
        <v>1</v>
      </c>
      <c r="M5" s="152"/>
      <c r="N5" s="153"/>
      <c r="O5" s="151"/>
      <c r="P5" s="152">
        <v>1</v>
      </c>
      <c r="Q5" s="153"/>
      <c r="R5" s="163"/>
      <c r="S5" s="163">
        <v>1</v>
      </c>
      <c r="T5" s="163"/>
      <c r="U5" s="151"/>
      <c r="V5" s="152">
        <v>1</v>
      </c>
      <c r="W5" s="153"/>
      <c r="X5" s="151"/>
      <c r="Y5" s="152">
        <v>1</v>
      </c>
      <c r="Z5" s="153"/>
      <c r="AA5" s="151"/>
      <c r="AB5" s="152"/>
      <c r="AC5" s="153"/>
      <c r="AD5" s="151">
        <v>1</v>
      </c>
      <c r="AE5" s="152"/>
      <c r="AF5" s="153"/>
      <c r="AG5" s="155"/>
      <c r="AH5" s="152">
        <v>1</v>
      </c>
      <c r="AI5" s="153"/>
      <c r="AJ5" s="151"/>
      <c r="AK5" s="152">
        <v>1</v>
      </c>
      <c r="AL5" s="153"/>
      <c r="AM5" s="151">
        <v>1</v>
      </c>
      <c r="AN5" s="152"/>
      <c r="AO5" s="153"/>
      <c r="AP5" s="151">
        <v>1</v>
      </c>
      <c r="AQ5" s="152"/>
      <c r="AR5" s="153"/>
      <c r="AS5" s="151">
        <v>1</v>
      </c>
      <c r="AT5" s="152"/>
      <c r="AU5" s="153"/>
      <c r="AV5" s="151"/>
      <c r="AW5" s="152">
        <v>1</v>
      </c>
      <c r="AX5" s="153"/>
      <c r="AY5" s="151"/>
      <c r="AZ5" s="152">
        <v>1</v>
      </c>
      <c r="BA5" s="153"/>
      <c r="BB5" s="151">
        <v>1</v>
      </c>
      <c r="BC5" s="152"/>
      <c r="BD5" s="153"/>
      <c r="BE5" s="151">
        <v>1</v>
      </c>
      <c r="BF5" s="152"/>
      <c r="BG5" s="153"/>
      <c r="BH5" s="151"/>
      <c r="BI5" s="152">
        <v>1</v>
      </c>
      <c r="BJ5" s="153"/>
      <c r="BK5" s="151"/>
      <c r="BL5" s="152">
        <v>1</v>
      </c>
      <c r="BM5" s="153"/>
      <c r="BN5" s="151"/>
      <c r="BO5" s="152">
        <v>1</v>
      </c>
      <c r="BP5" s="153"/>
      <c r="BQ5" s="163"/>
      <c r="BR5" s="165">
        <v>1</v>
      </c>
      <c r="BS5" s="163"/>
      <c r="BT5" s="151"/>
      <c r="BU5" s="152">
        <v>1</v>
      </c>
      <c r="BV5" s="153"/>
      <c r="BW5" s="151"/>
      <c r="BX5" s="152">
        <v>1</v>
      </c>
      <c r="BY5" s="153"/>
      <c r="BZ5" s="151"/>
      <c r="CA5" s="152">
        <v>1</v>
      </c>
      <c r="CB5" s="153"/>
      <c r="CC5" s="151">
        <v>1</v>
      </c>
      <c r="CD5" s="152"/>
      <c r="CE5" s="153"/>
      <c r="CF5" s="151">
        <v>1</v>
      </c>
      <c r="CG5" s="152"/>
      <c r="CH5" s="153"/>
      <c r="CI5" s="151"/>
      <c r="CJ5" s="152">
        <v>1</v>
      </c>
      <c r="CK5" s="153"/>
      <c r="CL5" s="151">
        <v>1</v>
      </c>
      <c r="CM5" s="152"/>
      <c r="CN5" s="153"/>
      <c r="CO5" s="151">
        <v>1</v>
      </c>
      <c r="CP5" s="152"/>
      <c r="CQ5" s="153"/>
      <c r="CR5" s="151">
        <v>1</v>
      </c>
      <c r="CS5" s="152"/>
      <c r="CT5" s="153"/>
      <c r="CU5" s="151"/>
      <c r="CV5" s="152">
        <v>1</v>
      </c>
      <c r="CW5" s="153"/>
      <c r="CX5" s="151"/>
      <c r="CY5" s="152"/>
      <c r="CZ5" s="153">
        <v>1</v>
      </c>
      <c r="DA5" s="155">
        <v>1</v>
      </c>
      <c r="DB5" s="152"/>
      <c r="DC5" s="162"/>
      <c r="DD5" s="267" t="s">
        <v>1014</v>
      </c>
    </row>
  </sheetData>
  <mergeCells count="34">
    <mergeCell ref="CR3:CT3"/>
    <mergeCell ref="CU3:CW3"/>
    <mergeCell ref="CX3:CZ3"/>
    <mergeCell ref="DA3:DC3"/>
    <mergeCell ref="CF3:CH3"/>
    <mergeCell ref="CI3:CK3"/>
    <mergeCell ref="CL3:CN3"/>
    <mergeCell ref="CO3:CQ3"/>
    <mergeCell ref="BT3:BV3"/>
    <mergeCell ref="BW3:BY3"/>
    <mergeCell ref="BZ3:CB3"/>
    <mergeCell ref="CC3:CE3"/>
    <mergeCell ref="BH3:BJ3"/>
    <mergeCell ref="BK3:BM3"/>
    <mergeCell ref="BN3:BP3"/>
    <mergeCell ref="BQ3:BS3"/>
    <mergeCell ref="AV3:AX3"/>
    <mergeCell ref="AY3:BA3"/>
    <mergeCell ref="BB3:BD3"/>
    <mergeCell ref="BE3:BG3"/>
    <mergeCell ref="AJ3:AL3"/>
    <mergeCell ref="AM3:AO3"/>
    <mergeCell ref="AP3:AR3"/>
    <mergeCell ref="AS3:AU3"/>
    <mergeCell ref="I2:DC2"/>
    <mergeCell ref="I3:K3"/>
    <mergeCell ref="L3:N3"/>
    <mergeCell ref="O3:Q3"/>
    <mergeCell ref="R3:T3"/>
    <mergeCell ref="U3:W3"/>
    <mergeCell ref="X3:Z3"/>
    <mergeCell ref="AA3:AC3"/>
    <mergeCell ref="AD3:AF3"/>
    <mergeCell ref="AG3:AI3"/>
  </mergeCells>
  <printOptions/>
  <pageMargins left="0.42" right="0.21" top="1" bottom="1" header="0.5" footer="0.5"/>
  <pageSetup horizontalDpi="600" verticalDpi="600" orientation="landscape" paperSize="8" scale="80" r:id="rId1"/>
</worksheet>
</file>

<file path=xl/worksheets/sheet13.xml><?xml version="1.0" encoding="utf-8"?>
<worksheet xmlns="http://schemas.openxmlformats.org/spreadsheetml/2006/main" xmlns:r="http://schemas.openxmlformats.org/officeDocument/2006/relationships">
  <dimension ref="A1:BK10"/>
  <sheetViews>
    <sheetView workbookViewId="0" topLeftCell="A1">
      <selection activeCell="A1" sqref="A1:BJ10"/>
    </sheetView>
  </sheetViews>
  <sheetFormatPr defaultColWidth="9.140625" defaultRowHeight="12.75"/>
  <cols>
    <col min="1" max="1" width="3.7109375" style="0" bestFit="1" customWidth="1"/>
    <col min="2" max="2" width="6.28125" style="0" bestFit="1" customWidth="1"/>
    <col min="3" max="3" width="8.7109375" style="0" bestFit="1" customWidth="1"/>
    <col min="4" max="4" width="5.57421875" style="0" bestFit="1" customWidth="1"/>
    <col min="5" max="5" width="8.7109375" style="0" bestFit="1" customWidth="1"/>
    <col min="6" max="6" width="4.140625" style="0" bestFit="1" customWidth="1"/>
    <col min="7" max="7" width="17.421875" style="0" bestFit="1" customWidth="1"/>
    <col min="8" max="8" width="29.00390625" style="0" customWidth="1"/>
    <col min="9" max="9" width="2.421875" style="0" bestFit="1" customWidth="1"/>
    <col min="10" max="10" width="3.00390625" style="0" bestFit="1" customWidth="1"/>
    <col min="11" max="11" width="6.421875" style="0" bestFit="1" customWidth="1"/>
    <col min="12" max="12" width="2.421875" style="0" bestFit="1" customWidth="1"/>
    <col min="13" max="13" width="3.00390625" style="0" bestFit="1" customWidth="1"/>
    <col min="14" max="14" width="6.421875" style="0" bestFit="1" customWidth="1"/>
    <col min="15" max="15" width="2.421875" style="0" bestFit="1" customWidth="1"/>
    <col min="16" max="16" width="3.00390625" style="0" bestFit="1" customWidth="1"/>
    <col min="17" max="17" width="6.421875" style="0" bestFit="1" customWidth="1"/>
    <col min="18" max="18" width="2.421875" style="0" bestFit="1" customWidth="1"/>
    <col min="19" max="19" width="3.00390625" style="0" bestFit="1" customWidth="1"/>
    <col min="20" max="20" width="6.421875" style="0" bestFit="1" customWidth="1"/>
    <col min="21" max="21" width="2.421875" style="0" bestFit="1" customWidth="1"/>
    <col min="22" max="22" width="3.00390625" style="0" bestFit="1" customWidth="1"/>
    <col min="23" max="23" width="6.421875" style="0" bestFit="1" customWidth="1"/>
    <col min="24" max="24" width="2.421875" style="0" bestFit="1" customWidth="1"/>
    <col min="25" max="25" width="3.00390625" style="0" bestFit="1" customWidth="1"/>
    <col min="26" max="26" width="6.421875" style="0" bestFit="1" customWidth="1"/>
    <col min="27" max="27" width="2.421875" style="0" bestFit="1" customWidth="1"/>
    <col min="28" max="28" width="3.00390625" style="0" bestFit="1" customWidth="1"/>
    <col min="29" max="29" width="6.421875" style="0" bestFit="1" customWidth="1"/>
    <col min="30" max="30" width="2.421875" style="0" bestFit="1" customWidth="1"/>
    <col min="31" max="31" width="3.00390625" style="0" bestFit="1" customWidth="1"/>
    <col min="32" max="32" width="6.421875" style="0" bestFit="1" customWidth="1"/>
    <col min="33" max="33" width="2.421875" style="0" bestFit="1" customWidth="1"/>
    <col min="34" max="34" width="3.00390625" style="0" bestFit="1" customWidth="1"/>
    <col min="35" max="35" width="6.421875" style="0" bestFit="1" customWidth="1"/>
    <col min="36" max="36" width="2.421875" style="0" bestFit="1" customWidth="1"/>
    <col min="37" max="37" width="3.00390625" style="0" bestFit="1" customWidth="1"/>
    <col min="38" max="38" width="6.421875" style="0" bestFit="1" customWidth="1"/>
    <col min="39" max="39" width="2.421875" style="0" bestFit="1" customWidth="1"/>
    <col min="40" max="40" width="3.00390625" style="0" bestFit="1" customWidth="1"/>
    <col min="41" max="41" width="6.421875" style="0" bestFit="1" customWidth="1"/>
    <col min="42" max="42" width="2.421875" style="0" bestFit="1" customWidth="1"/>
    <col min="43" max="43" width="3.00390625" style="0" bestFit="1" customWidth="1"/>
    <col min="44" max="44" width="6.421875" style="0" bestFit="1" customWidth="1"/>
    <col min="45" max="45" width="2.421875" style="0" bestFit="1" customWidth="1"/>
    <col min="46" max="46" width="3.00390625" style="0" bestFit="1" customWidth="1"/>
    <col min="47" max="47" width="6.421875" style="0" bestFit="1" customWidth="1"/>
    <col min="48" max="48" width="2.421875" style="0" bestFit="1" customWidth="1"/>
    <col min="49" max="49" width="3.00390625" style="0" bestFit="1" customWidth="1"/>
    <col min="50" max="50" width="6.421875" style="0" bestFit="1" customWidth="1"/>
    <col min="51" max="51" width="0.42578125" style="0" customWidth="1"/>
    <col min="52" max="52" width="3.00390625" style="0" hidden="1" customWidth="1"/>
    <col min="53" max="53" width="6.421875" style="0" bestFit="1" customWidth="1"/>
    <col min="54" max="54" width="2.421875" style="0" bestFit="1" customWidth="1"/>
    <col min="55" max="55" width="3.00390625" style="0" bestFit="1" customWidth="1"/>
    <col min="56" max="56" width="6.421875" style="0" bestFit="1" customWidth="1"/>
    <col min="57" max="57" width="2.421875" style="0" bestFit="1" customWidth="1"/>
    <col min="58" max="58" width="3.00390625" style="0" bestFit="1" customWidth="1"/>
    <col min="59" max="59" width="6.421875" style="0" bestFit="1" customWidth="1"/>
    <col min="60" max="60" width="2.421875" style="0" bestFit="1" customWidth="1"/>
    <col min="61" max="61" width="3.00390625" style="0" bestFit="1" customWidth="1"/>
    <col min="62" max="62" width="6.421875" style="0" bestFit="1" customWidth="1"/>
    <col min="63" max="63" width="31.421875" style="0" bestFit="1" customWidth="1"/>
  </cols>
  <sheetData>
    <row r="1" spans="1:63" ht="13.5" thickBot="1">
      <c r="A1" s="71"/>
      <c r="B1" s="121" t="s">
        <v>279</v>
      </c>
      <c r="C1" s="122"/>
      <c r="D1" s="121">
        <v>2015</v>
      </c>
      <c r="E1" s="123"/>
      <c r="F1" s="71"/>
      <c r="G1" s="47"/>
      <c r="H1" s="77"/>
      <c r="I1" s="46"/>
      <c r="J1" s="46"/>
      <c r="K1" s="46"/>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row>
    <row r="2" spans="1:63" ht="13.5" thickBot="1">
      <c r="A2" s="71"/>
      <c r="B2" s="71"/>
      <c r="C2" s="71"/>
      <c r="D2" s="71"/>
      <c r="E2" s="71"/>
      <c r="F2" s="71"/>
      <c r="G2" s="47"/>
      <c r="H2" s="77"/>
      <c r="I2" s="540" t="s">
        <v>572</v>
      </c>
      <c r="J2" s="541"/>
      <c r="K2" s="541"/>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542"/>
      <c r="AN2" s="542"/>
      <c r="AO2" s="542"/>
      <c r="AP2" s="542"/>
      <c r="AQ2" s="542"/>
      <c r="AR2" s="542"/>
      <c r="AS2" s="542"/>
      <c r="AT2" s="542"/>
      <c r="AU2" s="542"/>
      <c r="AV2" s="542"/>
      <c r="AW2" s="542"/>
      <c r="AX2" s="542"/>
      <c r="AY2" s="542"/>
      <c r="AZ2" s="542"/>
      <c r="BA2" s="542"/>
      <c r="BB2" s="542"/>
      <c r="BC2" s="542"/>
      <c r="BD2" s="542"/>
      <c r="BE2" s="542"/>
      <c r="BF2" s="542"/>
      <c r="BG2" s="542"/>
      <c r="BH2" s="542"/>
      <c r="BI2" s="542"/>
      <c r="BJ2" s="543"/>
      <c r="BK2" s="47"/>
    </row>
    <row r="3" spans="1:63" ht="108.75" customHeight="1" thickBot="1" thickTop="1">
      <c r="A3" s="78" t="s">
        <v>407</v>
      </c>
      <c r="B3" s="78" t="s">
        <v>549</v>
      </c>
      <c r="C3" s="78" t="s">
        <v>548</v>
      </c>
      <c r="D3" s="78" t="s">
        <v>550</v>
      </c>
      <c r="E3" s="78" t="s">
        <v>548</v>
      </c>
      <c r="F3" s="78" t="s">
        <v>607</v>
      </c>
      <c r="G3" s="78" t="s">
        <v>608</v>
      </c>
      <c r="H3" s="79" t="s">
        <v>571</v>
      </c>
      <c r="I3" s="551" t="s">
        <v>986</v>
      </c>
      <c r="J3" s="551"/>
      <c r="K3" s="551"/>
      <c r="L3" s="551" t="s">
        <v>458</v>
      </c>
      <c r="M3" s="551"/>
      <c r="N3" s="551"/>
      <c r="O3" s="550" t="s">
        <v>945</v>
      </c>
      <c r="P3" s="550"/>
      <c r="Q3" s="550"/>
      <c r="R3" s="550" t="s">
        <v>946</v>
      </c>
      <c r="S3" s="550"/>
      <c r="T3" s="550"/>
      <c r="U3" s="550" t="s">
        <v>437</v>
      </c>
      <c r="V3" s="550"/>
      <c r="W3" s="550"/>
      <c r="X3" s="550" t="s">
        <v>947</v>
      </c>
      <c r="Y3" s="550"/>
      <c r="Z3" s="550"/>
      <c r="AA3" s="550" t="s">
        <v>948</v>
      </c>
      <c r="AB3" s="550"/>
      <c r="AC3" s="550"/>
      <c r="AD3" s="550" t="s">
        <v>434</v>
      </c>
      <c r="AE3" s="550"/>
      <c r="AF3" s="550"/>
      <c r="AG3" s="550" t="s">
        <v>435</v>
      </c>
      <c r="AH3" s="550"/>
      <c r="AI3" s="550"/>
      <c r="AJ3" s="550" t="s">
        <v>949</v>
      </c>
      <c r="AK3" s="550"/>
      <c r="AL3" s="550"/>
      <c r="AM3" s="550" t="s">
        <v>950</v>
      </c>
      <c r="AN3" s="550"/>
      <c r="AO3" s="550"/>
      <c r="AP3" s="550" t="s">
        <v>951</v>
      </c>
      <c r="AQ3" s="550"/>
      <c r="AR3" s="550"/>
      <c r="AS3" s="550" t="s">
        <v>952</v>
      </c>
      <c r="AT3" s="550"/>
      <c r="AU3" s="550"/>
      <c r="AV3" s="550" t="s">
        <v>953</v>
      </c>
      <c r="AW3" s="550"/>
      <c r="AX3" s="550"/>
      <c r="AY3" s="550" t="s">
        <v>957</v>
      </c>
      <c r="AZ3" s="550"/>
      <c r="BA3" s="550"/>
      <c r="BB3" s="550" t="s">
        <v>436</v>
      </c>
      <c r="BC3" s="550"/>
      <c r="BD3" s="550"/>
      <c r="BE3" s="550" t="s">
        <v>380</v>
      </c>
      <c r="BF3" s="550"/>
      <c r="BG3" s="550"/>
      <c r="BH3" s="548" t="s">
        <v>579</v>
      </c>
      <c r="BI3" s="549"/>
      <c r="BJ3" s="549"/>
      <c r="BK3" s="76"/>
    </row>
    <row r="4" spans="1:63" ht="26.25" thickTop="1">
      <c r="A4" s="80"/>
      <c r="B4" s="257"/>
      <c r="C4" s="257"/>
      <c r="D4" s="257"/>
      <c r="E4" s="257"/>
      <c r="F4" s="257"/>
      <c r="G4" s="257"/>
      <c r="H4" s="82"/>
      <c r="I4" s="83" t="s">
        <v>954</v>
      </c>
      <c r="J4" s="84" t="s">
        <v>955</v>
      </c>
      <c r="K4" s="85" t="s">
        <v>956</v>
      </c>
      <c r="L4" s="83" t="s">
        <v>954</v>
      </c>
      <c r="M4" s="84" t="s">
        <v>955</v>
      </c>
      <c r="N4" s="85" t="s">
        <v>956</v>
      </c>
      <c r="O4" s="83" t="s">
        <v>954</v>
      </c>
      <c r="P4" s="84" t="s">
        <v>955</v>
      </c>
      <c r="Q4" s="85" t="s">
        <v>956</v>
      </c>
      <c r="R4" s="83" t="s">
        <v>954</v>
      </c>
      <c r="S4" s="84" t="s">
        <v>955</v>
      </c>
      <c r="T4" s="85" t="s">
        <v>956</v>
      </c>
      <c r="U4" s="83" t="s">
        <v>954</v>
      </c>
      <c r="V4" s="84" t="s">
        <v>955</v>
      </c>
      <c r="W4" s="85" t="s">
        <v>956</v>
      </c>
      <c r="X4" s="83" t="s">
        <v>954</v>
      </c>
      <c r="Y4" s="84" t="s">
        <v>955</v>
      </c>
      <c r="Z4" s="85" t="s">
        <v>956</v>
      </c>
      <c r="AA4" s="83" t="s">
        <v>954</v>
      </c>
      <c r="AB4" s="84" t="s">
        <v>955</v>
      </c>
      <c r="AC4" s="85" t="s">
        <v>956</v>
      </c>
      <c r="AD4" s="83" t="s">
        <v>954</v>
      </c>
      <c r="AE4" s="84" t="s">
        <v>955</v>
      </c>
      <c r="AF4" s="85" t="s">
        <v>956</v>
      </c>
      <c r="AG4" s="83" t="s">
        <v>954</v>
      </c>
      <c r="AH4" s="84" t="s">
        <v>955</v>
      </c>
      <c r="AI4" s="85" t="s">
        <v>956</v>
      </c>
      <c r="AJ4" s="83" t="s">
        <v>954</v>
      </c>
      <c r="AK4" s="84" t="s">
        <v>955</v>
      </c>
      <c r="AL4" s="85" t="s">
        <v>956</v>
      </c>
      <c r="AM4" s="83" t="s">
        <v>954</v>
      </c>
      <c r="AN4" s="84" t="s">
        <v>955</v>
      </c>
      <c r="AO4" s="85" t="s">
        <v>956</v>
      </c>
      <c r="AP4" s="83" t="s">
        <v>954</v>
      </c>
      <c r="AQ4" s="84" t="s">
        <v>955</v>
      </c>
      <c r="AR4" s="85" t="s">
        <v>956</v>
      </c>
      <c r="AS4" s="83" t="s">
        <v>954</v>
      </c>
      <c r="AT4" s="84" t="s">
        <v>955</v>
      </c>
      <c r="AU4" s="85" t="s">
        <v>956</v>
      </c>
      <c r="AV4" s="83" t="s">
        <v>954</v>
      </c>
      <c r="AW4" s="84" t="s">
        <v>955</v>
      </c>
      <c r="AX4" s="85" t="s">
        <v>956</v>
      </c>
      <c r="AY4" s="83" t="s">
        <v>954</v>
      </c>
      <c r="AZ4" s="84" t="s">
        <v>955</v>
      </c>
      <c r="BA4" s="85" t="s">
        <v>956</v>
      </c>
      <c r="BB4" s="83" t="s">
        <v>954</v>
      </c>
      <c r="BC4" s="84" t="s">
        <v>955</v>
      </c>
      <c r="BD4" s="85" t="s">
        <v>956</v>
      </c>
      <c r="BE4" s="83" t="s">
        <v>954</v>
      </c>
      <c r="BF4" s="84" t="s">
        <v>955</v>
      </c>
      <c r="BG4" s="85" t="s">
        <v>956</v>
      </c>
      <c r="BH4" s="83" t="s">
        <v>954</v>
      </c>
      <c r="BI4" s="84" t="s">
        <v>955</v>
      </c>
      <c r="BJ4" s="85" t="s">
        <v>956</v>
      </c>
      <c r="BK4" s="47"/>
    </row>
    <row r="5" spans="1:63" ht="70.5" customHeight="1">
      <c r="A5" s="116">
        <v>1</v>
      </c>
      <c r="B5" s="88">
        <v>83</v>
      </c>
      <c r="C5" s="89">
        <v>42025</v>
      </c>
      <c r="D5" s="90">
        <v>75</v>
      </c>
      <c r="E5" s="89">
        <v>41997</v>
      </c>
      <c r="F5" s="261" t="s">
        <v>885</v>
      </c>
      <c r="G5" s="203" t="s">
        <v>886</v>
      </c>
      <c r="H5" s="212" t="s">
        <v>1012</v>
      </c>
      <c r="I5" s="100">
        <v>1</v>
      </c>
      <c r="J5" s="101"/>
      <c r="K5" s="102"/>
      <c r="L5" s="100">
        <v>1</v>
      </c>
      <c r="M5" s="101"/>
      <c r="N5" s="102"/>
      <c r="O5" s="100"/>
      <c r="P5" s="101">
        <v>1</v>
      </c>
      <c r="Q5" s="102"/>
      <c r="R5" s="100">
        <v>1</v>
      </c>
      <c r="S5" s="101"/>
      <c r="T5" s="102"/>
      <c r="U5" s="100"/>
      <c r="V5" s="263">
        <v>1</v>
      </c>
      <c r="W5" s="102"/>
      <c r="X5" s="100">
        <v>1</v>
      </c>
      <c r="Y5" s="101"/>
      <c r="Z5" s="102"/>
      <c r="AA5" s="100">
        <v>1</v>
      </c>
      <c r="AB5" s="101"/>
      <c r="AC5" s="102"/>
      <c r="AD5" s="100"/>
      <c r="AE5" s="101">
        <v>1</v>
      </c>
      <c r="AF5" s="102"/>
      <c r="AG5" s="100"/>
      <c r="AH5" s="101"/>
      <c r="AI5" s="102">
        <v>1</v>
      </c>
      <c r="AJ5" s="100">
        <v>1</v>
      </c>
      <c r="AK5" s="101"/>
      <c r="AL5" s="102"/>
      <c r="AM5" s="100">
        <v>1</v>
      </c>
      <c r="AN5" s="101"/>
      <c r="AO5" s="102"/>
      <c r="AP5" s="100"/>
      <c r="AQ5" s="101"/>
      <c r="AR5" s="102">
        <v>1</v>
      </c>
      <c r="AS5" s="100">
        <v>1</v>
      </c>
      <c r="AT5" s="101"/>
      <c r="AU5" s="102"/>
      <c r="AV5" s="100">
        <v>1</v>
      </c>
      <c r="AW5" s="101"/>
      <c r="AX5" s="102"/>
      <c r="AY5" s="100">
        <v>1</v>
      </c>
      <c r="AZ5" s="101"/>
      <c r="BA5" s="102"/>
      <c r="BB5" s="100"/>
      <c r="BC5" s="101">
        <v>1</v>
      </c>
      <c r="BD5" s="102"/>
      <c r="BE5" s="100"/>
      <c r="BF5" s="101"/>
      <c r="BG5" s="102">
        <v>1</v>
      </c>
      <c r="BH5" s="100">
        <v>1</v>
      </c>
      <c r="BI5" s="101"/>
      <c r="BJ5" s="266"/>
      <c r="BK5" s="265" t="s">
        <v>1013</v>
      </c>
    </row>
    <row r="6" spans="1:63" ht="51" customHeight="1">
      <c r="A6" s="258">
        <f>A5+1</f>
        <v>2</v>
      </c>
      <c r="B6" s="259">
        <v>266</v>
      </c>
      <c r="C6" s="179">
        <v>42076</v>
      </c>
      <c r="D6" s="260">
        <v>9</v>
      </c>
      <c r="E6" s="179">
        <v>42065</v>
      </c>
      <c r="F6" s="261"/>
      <c r="G6" s="203" t="s">
        <v>886</v>
      </c>
      <c r="H6" s="262" t="s">
        <v>312</v>
      </c>
      <c r="I6" s="157">
        <v>1</v>
      </c>
      <c r="J6" s="158"/>
      <c r="K6" s="159"/>
      <c r="L6" s="151">
        <v>1</v>
      </c>
      <c r="M6" s="152"/>
      <c r="N6" s="153"/>
      <c r="O6" s="151"/>
      <c r="P6" s="152"/>
      <c r="Q6" s="153"/>
      <c r="R6" s="151">
        <v>1</v>
      </c>
      <c r="S6" s="152"/>
      <c r="T6" s="153"/>
      <c r="U6" s="155"/>
      <c r="V6" s="154">
        <v>1</v>
      </c>
      <c r="W6" s="153"/>
      <c r="X6" s="151">
        <v>1</v>
      </c>
      <c r="Y6" s="152"/>
      <c r="Z6" s="153"/>
      <c r="AA6" s="151">
        <v>1</v>
      </c>
      <c r="AB6" s="152"/>
      <c r="AC6" s="153"/>
      <c r="AD6" s="151"/>
      <c r="AE6" s="152">
        <v>1</v>
      </c>
      <c r="AF6" s="153"/>
      <c r="AG6" s="151"/>
      <c r="AH6" s="152"/>
      <c r="AI6" s="153">
        <v>1</v>
      </c>
      <c r="AJ6" s="151">
        <v>1</v>
      </c>
      <c r="AK6" s="152"/>
      <c r="AL6" s="153"/>
      <c r="AM6" s="151">
        <v>1</v>
      </c>
      <c r="AN6" s="152"/>
      <c r="AO6" s="153"/>
      <c r="AP6" s="151"/>
      <c r="AQ6" s="152"/>
      <c r="AR6" s="153">
        <v>1</v>
      </c>
      <c r="AS6" s="151">
        <v>1</v>
      </c>
      <c r="AT6" s="152"/>
      <c r="AU6" s="153"/>
      <c r="AV6" s="151">
        <v>1</v>
      </c>
      <c r="AW6" s="152"/>
      <c r="AX6" s="153"/>
      <c r="AY6" s="151">
        <v>1</v>
      </c>
      <c r="AZ6" s="152"/>
      <c r="BA6" s="153"/>
      <c r="BB6" s="151"/>
      <c r="BC6" s="152">
        <v>1</v>
      </c>
      <c r="BD6" s="153"/>
      <c r="BE6" s="151"/>
      <c r="BF6" s="152"/>
      <c r="BG6" s="153">
        <v>1</v>
      </c>
      <c r="BH6" s="155"/>
      <c r="BI6" s="152">
        <v>1</v>
      </c>
      <c r="BJ6" s="162"/>
      <c r="BK6" s="265" t="s">
        <v>1013</v>
      </c>
    </row>
    <row r="7" spans="1:63" ht="49.5" customHeight="1">
      <c r="A7" s="258">
        <f>A6+1</f>
        <v>3</v>
      </c>
      <c r="B7" s="259">
        <v>488</v>
      </c>
      <c r="C7" s="179">
        <v>42129</v>
      </c>
      <c r="D7" s="260">
        <v>35</v>
      </c>
      <c r="E7" s="179">
        <v>42124</v>
      </c>
      <c r="F7" s="261" t="s">
        <v>885</v>
      </c>
      <c r="G7" s="203" t="s">
        <v>886</v>
      </c>
      <c r="H7" s="262" t="s">
        <v>313</v>
      </c>
      <c r="I7" s="157">
        <v>1</v>
      </c>
      <c r="J7" s="158"/>
      <c r="K7" s="159"/>
      <c r="L7" s="151">
        <v>1</v>
      </c>
      <c r="M7" s="152"/>
      <c r="N7" s="153"/>
      <c r="O7" s="151"/>
      <c r="P7" s="152"/>
      <c r="Q7" s="153"/>
      <c r="R7" s="151">
        <v>1</v>
      </c>
      <c r="S7" s="152"/>
      <c r="T7" s="153"/>
      <c r="U7" s="155"/>
      <c r="V7" s="154">
        <v>1</v>
      </c>
      <c r="W7" s="153"/>
      <c r="X7" s="151">
        <v>1</v>
      </c>
      <c r="Y7" s="152"/>
      <c r="Z7" s="153"/>
      <c r="AA7" s="151">
        <v>1</v>
      </c>
      <c r="AB7" s="152"/>
      <c r="AC7" s="153"/>
      <c r="AD7" s="151"/>
      <c r="AE7" s="152">
        <v>1</v>
      </c>
      <c r="AF7" s="153"/>
      <c r="AG7" s="151"/>
      <c r="AH7" s="152"/>
      <c r="AI7" s="153">
        <v>1</v>
      </c>
      <c r="AJ7" s="151">
        <v>1</v>
      </c>
      <c r="AK7" s="152"/>
      <c r="AL7" s="153"/>
      <c r="AM7" s="151">
        <v>1</v>
      </c>
      <c r="AN7" s="152"/>
      <c r="AO7" s="153"/>
      <c r="AP7" s="151"/>
      <c r="AQ7" s="152"/>
      <c r="AR7" s="153">
        <v>1</v>
      </c>
      <c r="AS7" s="151">
        <v>1</v>
      </c>
      <c r="AT7" s="152"/>
      <c r="AU7" s="153"/>
      <c r="AV7" s="151">
        <v>1</v>
      </c>
      <c r="AW7" s="152"/>
      <c r="AX7" s="153"/>
      <c r="AY7" s="151">
        <v>1</v>
      </c>
      <c r="AZ7" s="152"/>
      <c r="BA7" s="153"/>
      <c r="BB7" s="151"/>
      <c r="BC7" s="152">
        <v>1</v>
      </c>
      <c r="BD7" s="153"/>
      <c r="BE7" s="151"/>
      <c r="BF7" s="152"/>
      <c r="BG7" s="153">
        <v>1</v>
      </c>
      <c r="BH7" s="155">
        <v>1</v>
      </c>
      <c r="BI7" s="152"/>
      <c r="BJ7" s="162"/>
      <c r="BK7" s="265" t="s">
        <v>1013</v>
      </c>
    </row>
    <row r="8" spans="1:63" ht="50.25" customHeight="1">
      <c r="A8" s="258">
        <f>A7+1</f>
        <v>4</v>
      </c>
      <c r="B8" s="259">
        <v>624</v>
      </c>
      <c r="C8" s="179">
        <v>42159</v>
      </c>
      <c r="D8" s="260">
        <v>41</v>
      </c>
      <c r="E8" s="179">
        <v>42145</v>
      </c>
      <c r="F8" s="261" t="s">
        <v>885</v>
      </c>
      <c r="G8" s="203" t="s">
        <v>886</v>
      </c>
      <c r="H8" s="262" t="s">
        <v>518</v>
      </c>
      <c r="I8" s="157">
        <v>1</v>
      </c>
      <c r="J8" s="158"/>
      <c r="K8" s="159"/>
      <c r="L8" s="151">
        <v>1</v>
      </c>
      <c r="M8" s="152"/>
      <c r="N8" s="153"/>
      <c r="O8" s="151"/>
      <c r="P8" s="152"/>
      <c r="Q8" s="153"/>
      <c r="R8" s="151">
        <v>1</v>
      </c>
      <c r="S8" s="152"/>
      <c r="T8" s="153"/>
      <c r="U8" s="155"/>
      <c r="V8" s="154">
        <v>1</v>
      </c>
      <c r="W8" s="153"/>
      <c r="X8" s="151">
        <v>1</v>
      </c>
      <c r="Y8" s="152"/>
      <c r="Z8" s="153"/>
      <c r="AA8" s="151">
        <v>1</v>
      </c>
      <c r="AB8" s="152"/>
      <c r="AC8" s="153"/>
      <c r="AD8" s="151"/>
      <c r="AE8" s="152">
        <v>1</v>
      </c>
      <c r="AF8" s="153"/>
      <c r="AG8" s="151"/>
      <c r="AH8" s="152"/>
      <c r="AI8" s="153">
        <v>1</v>
      </c>
      <c r="AJ8" s="151">
        <v>1</v>
      </c>
      <c r="AK8" s="152"/>
      <c r="AL8" s="153"/>
      <c r="AM8" s="151">
        <v>1</v>
      </c>
      <c r="AN8" s="152"/>
      <c r="AO8" s="153"/>
      <c r="AP8" s="151"/>
      <c r="AQ8" s="152"/>
      <c r="AR8" s="153">
        <v>1</v>
      </c>
      <c r="AS8" s="151">
        <v>1</v>
      </c>
      <c r="AT8" s="152"/>
      <c r="AU8" s="153"/>
      <c r="AV8" s="151">
        <v>1</v>
      </c>
      <c r="AW8" s="152"/>
      <c r="AX8" s="153"/>
      <c r="AY8" s="151">
        <v>1</v>
      </c>
      <c r="AZ8" s="152"/>
      <c r="BA8" s="153"/>
      <c r="BB8" s="151"/>
      <c r="BC8" s="152">
        <v>1</v>
      </c>
      <c r="BD8" s="153"/>
      <c r="BE8" s="151"/>
      <c r="BF8" s="152"/>
      <c r="BG8" s="153">
        <v>1</v>
      </c>
      <c r="BH8" s="155">
        <v>1</v>
      </c>
      <c r="BI8" s="152"/>
      <c r="BJ8" s="162"/>
      <c r="BK8" s="265" t="s">
        <v>1013</v>
      </c>
    </row>
    <row r="9" spans="1:63" ht="52.5" customHeight="1">
      <c r="A9" s="258">
        <f>A8+1</f>
        <v>5</v>
      </c>
      <c r="B9" s="259">
        <v>970</v>
      </c>
      <c r="C9" s="179">
        <v>42235</v>
      </c>
      <c r="D9" s="260">
        <v>54</v>
      </c>
      <c r="E9" s="179">
        <v>42178</v>
      </c>
      <c r="F9" s="261" t="s">
        <v>885</v>
      </c>
      <c r="G9" s="203" t="s">
        <v>886</v>
      </c>
      <c r="H9" s="262" t="s">
        <v>1008</v>
      </c>
      <c r="I9" s="157">
        <v>1</v>
      </c>
      <c r="J9" s="158"/>
      <c r="K9" s="159"/>
      <c r="L9" s="151">
        <v>1</v>
      </c>
      <c r="M9" s="152"/>
      <c r="N9" s="153"/>
      <c r="O9" s="151"/>
      <c r="P9" s="152"/>
      <c r="Q9" s="153"/>
      <c r="R9" s="151">
        <v>1</v>
      </c>
      <c r="S9" s="152"/>
      <c r="T9" s="153"/>
      <c r="U9" s="155"/>
      <c r="V9" s="154">
        <v>1</v>
      </c>
      <c r="W9" s="153"/>
      <c r="X9" s="151">
        <v>1</v>
      </c>
      <c r="Y9" s="152"/>
      <c r="Z9" s="153"/>
      <c r="AA9" s="151">
        <v>1</v>
      </c>
      <c r="AB9" s="152"/>
      <c r="AC9" s="153"/>
      <c r="AD9" s="151"/>
      <c r="AE9" s="152">
        <v>1</v>
      </c>
      <c r="AF9" s="153"/>
      <c r="AG9" s="151"/>
      <c r="AH9" s="152"/>
      <c r="AI9" s="153">
        <v>1</v>
      </c>
      <c r="AJ9" s="151">
        <v>1</v>
      </c>
      <c r="AK9" s="152"/>
      <c r="AL9" s="153"/>
      <c r="AM9" s="151">
        <v>1</v>
      </c>
      <c r="AN9" s="152"/>
      <c r="AO9" s="153"/>
      <c r="AP9" s="151"/>
      <c r="AQ9" s="152"/>
      <c r="AR9" s="153">
        <v>1</v>
      </c>
      <c r="AS9" s="151">
        <v>1</v>
      </c>
      <c r="AT9" s="152"/>
      <c r="AU9" s="153"/>
      <c r="AV9" s="151">
        <v>1</v>
      </c>
      <c r="AW9" s="152"/>
      <c r="AX9" s="153"/>
      <c r="AY9" s="151">
        <v>1</v>
      </c>
      <c r="AZ9" s="152"/>
      <c r="BA9" s="153"/>
      <c r="BB9" s="151"/>
      <c r="BC9" s="152">
        <v>1</v>
      </c>
      <c r="BD9" s="153"/>
      <c r="BE9" s="151"/>
      <c r="BF9" s="152"/>
      <c r="BG9" s="153">
        <v>1</v>
      </c>
      <c r="BH9" s="155">
        <v>1</v>
      </c>
      <c r="BI9" s="152"/>
      <c r="BJ9" s="162"/>
      <c r="BK9" s="265" t="s">
        <v>1013</v>
      </c>
    </row>
    <row r="10" spans="1:63" ht="51" customHeight="1">
      <c r="A10" s="258">
        <f>A9+1</f>
        <v>6</v>
      </c>
      <c r="B10" s="259">
        <v>757</v>
      </c>
      <c r="C10" s="179">
        <v>42538</v>
      </c>
      <c r="D10" s="260">
        <v>48</v>
      </c>
      <c r="E10" s="179">
        <v>42489</v>
      </c>
      <c r="F10" s="261" t="s">
        <v>885</v>
      </c>
      <c r="G10" s="264" t="s">
        <v>12</v>
      </c>
      <c r="H10" s="262" t="s">
        <v>1</v>
      </c>
      <c r="I10" s="157">
        <v>1</v>
      </c>
      <c r="J10" s="158"/>
      <c r="K10" s="159"/>
      <c r="L10" s="151">
        <v>1</v>
      </c>
      <c r="M10" s="152"/>
      <c r="N10" s="153"/>
      <c r="O10" s="151"/>
      <c r="P10" s="152"/>
      <c r="Q10" s="153"/>
      <c r="R10" s="151">
        <v>1</v>
      </c>
      <c r="S10" s="152"/>
      <c r="T10" s="153"/>
      <c r="U10" s="155"/>
      <c r="V10" s="154">
        <v>1</v>
      </c>
      <c r="W10" s="153"/>
      <c r="X10" s="151">
        <v>1</v>
      </c>
      <c r="Y10" s="152"/>
      <c r="Z10" s="153"/>
      <c r="AA10" s="151">
        <v>1</v>
      </c>
      <c r="AB10" s="152"/>
      <c r="AC10" s="153"/>
      <c r="AD10" s="151"/>
      <c r="AE10" s="152">
        <v>1</v>
      </c>
      <c r="AF10" s="153"/>
      <c r="AG10" s="151"/>
      <c r="AH10" s="152"/>
      <c r="AI10" s="153">
        <v>1</v>
      </c>
      <c r="AJ10" s="151">
        <v>1</v>
      </c>
      <c r="AK10" s="152"/>
      <c r="AL10" s="153"/>
      <c r="AM10" s="151">
        <v>1</v>
      </c>
      <c r="AN10" s="152"/>
      <c r="AO10" s="153"/>
      <c r="AP10" s="151"/>
      <c r="AQ10" s="152"/>
      <c r="AR10" s="153">
        <v>1</v>
      </c>
      <c r="AS10" s="151"/>
      <c r="AT10" s="152"/>
      <c r="AU10" s="153"/>
      <c r="AV10" s="151">
        <v>1</v>
      </c>
      <c r="AW10" s="152"/>
      <c r="AX10" s="153"/>
      <c r="AY10" s="151">
        <v>1</v>
      </c>
      <c r="AZ10" s="152"/>
      <c r="BA10" s="153"/>
      <c r="BB10" s="151"/>
      <c r="BC10" s="152">
        <v>1</v>
      </c>
      <c r="BD10" s="153"/>
      <c r="BE10" s="151"/>
      <c r="BF10" s="152"/>
      <c r="BG10" s="153">
        <v>1</v>
      </c>
      <c r="BH10" s="155"/>
      <c r="BI10" s="152">
        <v>1</v>
      </c>
      <c r="BJ10" s="162"/>
      <c r="BK10" s="265" t="s">
        <v>2</v>
      </c>
    </row>
  </sheetData>
  <mergeCells count="19">
    <mergeCell ref="BH3:BJ3"/>
    <mergeCell ref="AV3:AX3"/>
    <mergeCell ref="AY3:BA3"/>
    <mergeCell ref="BB3:BD3"/>
    <mergeCell ref="BE3:BG3"/>
    <mergeCell ref="AJ3:AL3"/>
    <mergeCell ref="AM3:AO3"/>
    <mergeCell ref="AP3:AR3"/>
    <mergeCell ref="AS3:AU3"/>
    <mergeCell ref="I2:BJ2"/>
    <mergeCell ref="I3:K3"/>
    <mergeCell ref="L3:N3"/>
    <mergeCell ref="O3:Q3"/>
    <mergeCell ref="R3:T3"/>
    <mergeCell ref="U3:W3"/>
    <mergeCell ref="X3:Z3"/>
    <mergeCell ref="AA3:AC3"/>
    <mergeCell ref="AD3:AF3"/>
    <mergeCell ref="AG3:AI3"/>
  </mergeCells>
  <printOptions/>
  <pageMargins left="0.47" right="0.35" top="1" bottom="1" header="0.5" footer="0.5"/>
  <pageSetup horizontalDpi="600" verticalDpi="600" orientation="landscape" paperSize="8" scale="80" r:id="rId1"/>
</worksheet>
</file>

<file path=xl/worksheets/sheet14.xml><?xml version="1.0" encoding="utf-8"?>
<worksheet xmlns="http://schemas.openxmlformats.org/spreadsheetml/2006/main" xmlns:r="http://schemas.openxmlformats.org/officeDocument/2006/relationships">
  <dimension ref="A1:G21"/>
  <sheetViews>
    <sheetView workbookViewId="0" topLeftCell="A1">
      <selection activeCell="M30" sqref="M30"/>
    </sheetView>
  </sheetViews>
  <sheetFormatPr defaultColWidth="9.140625" defaultRowHeight="12.75"/>
  <cols>
    <col min="1" max="1" width="21.7109375" style="8" customWidth="1"/>
    <col min="2" max="2" width="9.140625" style="3" customWidth="1"/>
    <col min="3" max="3" width="4.00390625" style="0" bestFit="1" customWidth="1"/>
    <col min="4" max="4" width="5.421875" style="0" bestFit="1" customWidth="1"/>
    <col min="5" max="5" width="6.57421875" style="0" bestFit="1" customWidth="1"/>
    <col min="6" max="7" width="5.57421875" style="0" bestFit="1" customWidth="1"/>
  </cols>
  <sheetData>
    <row r="1" spans="1:3" ht="24.75" customHeight="1" thickBot="1">
      <c r="A1" s="294" t="s">
        <v>862</v>
      </c>
      <c r="B1" s="293"/>
      <c r="C1" s="10"/>
    </row>
    <row r="2" spans="1:3" ht="24.75" customHeight="1" thickBot="1">
      <c r="A2" s="283" t="s">
        <v>580</v>
      </c>
      <c r="B2" s="295" t="s">
        <v>400</v>
      </c>
      <c r="C2" s="14"/>
    </row>
    <row r="3" spans="1:7" s="7" customFormat="1" ht="24.75" customHeight="1" thickBot="1">
      <c r="A3" s="292" t="s">
        <v>280</v>
      </c>
      <c r="B3" s="298" t="s">
        <v>954</v>
      </c>
      <c r="C3" s="299" t="s">
        <v>955</v>
      </c>
      <c r="D3" s="300" t="s">
        <v>956</v>
      </c>
      <c r="E3" s="301" t="s">
        <v>732</v>
      </c>
      <c r="F3" s="302" t="s">
        <v>733</v>
      </c>
      <c r="G3" s="303" t="s">
        <v>734</v>
      </c>
    </row>
    <row r="4" spans="1:7" ht="12.75">
      <c r="A4" s="268" t="s">
        <v>986</v>
      </c>
      <c r="B4" s="284">
        <v>150</v>
      </c>
      <c r="C4" s="285"/>
      <c r="D4" s="288"/>
      <c r="E4" s="289">
        <f>(100*B4)/150</f>
        <v>100</v>
      </c>
      <c r="F4" s="290"/>
      <c r="G4" s="291"/>
    </row>
    <row r="5" spans="1:7" ht="12.75">
      <c r="A5" s="269" t="s">
        <v>458</v>
      </c>
      <c r="B5" s="286">
        <v>150</v>
      </c>
      <c r="C5" s="276"/>
      <c r="D5" s="277"/>
      <c r="E5" s="273">
        <f aca="true" t="shared" si="0" ref="E5:E21">(100*B5)/150</f>
        <v>100</v>
      </c>
      <c r="F5" s="274"/>
      <c r="G5" s="275"/>
    </row>
    <row r="6" spans="1:7" ht="22.5">
      <c r="A6" s="269" t="s">
        <v>945</v>
      </c>
      <c r="B6" s="286">
        <v>150</v>
      </c>
      <c r="C6" s="276"/>
      <c r="D6" s="277"/>
      <c r="E6" s="273">
        <f t="shared" si="0"/>
        <v>100</v>
      </c>
      <c r="F6" s="274"/>
      <c r="G6" s="275"/>
    </row>
    <row r="7" spans="1:7" ht="12.75">
      <c r="A7" s="269" t="s">
        <v>946</v>
      </c>
      <c r="B7" s="286">
        <v>150</v>
      </c>
      <c r="C7" s="276"/>
      <c r="D7" s="277"/>
      <c r="E7" s="273">
        <f t="shared" si="0"/>
        <v>100</v>
      </c>
      <c r="F7" s="274"/>
      <c r="G7" s="275"/>
    </row>
    <row r="8" spans="1:7" ht="22.5">
      <c r="A8" s="269" t="s">
        <v>437</v>
      </c>
      <c r="B8" s="286">
        <v>150</v>
      </c>
      <c r="C8" s="276"/>
      <c r="D8" s="277"/>
      <c r="E8" s="273">
        <f t="shared" si="0"/>
        <v>100</v>
      </c>
      <c r="F8" s="274"/>
      <c r="G8" s="275"/>
    </row>
    <row r="9" spans="1:7" ht="12.75">
      <c r="A9" s="269" t="s">
        <v>947</v>
      </c>
      <c r="B9" s="286">
        <v>147</v>
      </c>
      <c r="C9" s="276">
        <v>2</v>
      </c>
      <c r="D9" s="277">
        <v>1</v>
      </c>
      <c r="E9" s="273">
        <f t="shared" si="0"/>
        <v>98</v>
      </c>
      <c r="F9" s="274">
        <f>(100*C9)/150</f>
        <v>1.3333333333333333</v>
      </c>
      <c r="G9" s="275">
        <f>(100*D9)/150</f>
        <v>0.6666666666666666</v>
      </c>
    </row>
    <row r="10" spans="1:7" ht="22.5">
      <c r="A10" s="269" t="s">
        <v>948</v>
      </c>
      <c r="B10" s="286">
        <v>147</v>
      </c>
      <c r="C10" s="276">
        <v>2</v>
      </c>
      <c r="D10" s="277">
        <v>1</v>
      </c>
      <c r="E10" s="273">
        <f t="shared" si="0"/>
        <v>98</v>
      </c>
      <c r="F10" s="274">
        <f>(100*C10)/150</f>
        <v>1.3333333333333333</v>
      </c>
      <c r="G10" s="275">
        <f>(100*D10)/150</f>
        <v>0.6666666666666666</v>
      </c>
    </row>
    <row r="11" spans="1:7" ht="22.5">
      <c r="A11" s="269" t="s">
        <v>434</v>
      </c>
      <c r="B11" s="286">
        <v>150</v>
      </c>
      <c r="C11" s="276"/>
      <c r="D11" s="277"/>
      <c r="E11" s="273">
        <f t="shared" si="0"/>
        <v>100</v>
      </c>
      <c r="F11" s="274"/>
      <c r="G11" s="275"/>
    </row>
    <row r="12" spans="1:7" ht="12.75">
      <c r="A12" s="269" t="s">
        <v>435</v>
      </c>
      <c r="B12" s="286"/>
      <c r="C12" s="276">
        <v>121</v>
      </c>
      <c r="D12" s="277">
        <v>26</v>
      </c>
      <c r="E12" s="273"/>
      <c r="F12" s="274">
        <f>(100*C12)/150</f>
        <v>80.66666666666667</v>
      </c>
      <c r="G12" s="275">
        <f>(100*D12)/150</f>
        <v>17.333333333333332</v>
      </c>
    </row>
    <row r="13" spans="1:7" ht="12.75">
      <c r="A13" s="269" t="s">
        <v>863</v>
      </c>
      <c r="B13" s="286">
        <v>146</v>
      </c>
      <c r="C13" s="276">
        <v>3</v>
      </c>
      <c r="D13" s="277"/>
      <c r="E13" s="273">
        <f t="shared" si="0"/>
        <v>97.33333333333333</v>
      </c>
      <c r="F13" s="274">
        <f>(100*C13)/150</f>
        <v>2</v>
      </c>
      <c r="G13" s="275"/>
    </row>
    <row r="14" spans="1:7" ht="12.75">
      <c r="A14" s="269" t="s">
        <v>950</v>
      </c>
      <c r="B14" s="286">
        <v>146</v>
      </c>
      <c r="C14" s="276">
        <v>3</v>
      </c>
      <c r="D14" s="277">
        <v>1</v>
      </c>
      <c r="E14" s="273">
        <f t="shared" si="0"/>
        <v>97.33333333333333</v>
      </c>
      <c r="F14" s="274">
        <f>(100*C14)/150</f>
        <v>2</v>
      </c>
      <c r="G14" s="275">
        <f>(100*D14)/150</f>
        <v>0.6666666666666666</v>
      </c>
    </row>
    <row r="15" spans="1:7" ht="12.75">
      <c r="A15" s="269" t="s">
        <v>951</v>
      </c>
      <c r="B15" s="286">
        <v>4</v>
      </c>
      <c r="C15" s="276"/>
      <c r="D15" s="277"/>
      <c r="E15" s="273">
        <f t="shared" si="0"/>
        <v>2.6666666666666665</v>
      </c>
      <c r="F15" s="274"/>
      <c r="G15" s="275"/>
    </row>
    <row r="16" spans="1:7" ht="22.5">
      <c r="A16" s="269" t="s">
        <v>952</v>
      </c>
      <c r="B16" s="286">
        <v>149</v>
      </c>
      <c r="C16" s="276"/>
      <c r="D16" s="277"/>
      <c r="E16" s="273">
        <f t="shared" si="0"/>
        <v>99.33333333333333</v>
      </c>
      <c r="F16" s="274"/>
      <c r="G16" s="275"/>
    </row>
    <row r="17" spans="1:7" ht="22.5">
      <c r="A17" s="269" t="s">
        <v>953</v>
      </c>
      <c r="B17" s="286">
        <v>150</v>
      </c>
      <c r="C17" s="276"/>
      <c r="D17" s="277"/>
      <c r="E17" s="273">
        <f t="shared" si="0"/>
        <v>100</v>
      </c>
      <c r="F17" s="274"/>
      <c r="G17" s="275"/>
    </row>
    <row r="18" spans="1:7" ht="22.5">
      <c r="A18" s="269" t="s">
        <v>957</v>
      </c>
      <c r="B18" s="286">
        <v>149</v>
      </c>
      <c r="C18" s="276"/>
      <c r="D18" s="277"/>
      <c r="E18" s="273">
        <f t="shared" si="0"/>
        <v>99.33333333333333</v>
      </c>
      <c r="F18" s="274"/>
      <c r="G18" s="275"/>
    </row>
    <row r="19" spans="1:7" ht="22.5">
      <c r="A19" s="269" t="s">
        <v>436</v>
      </c>
      <c r="B19" s="286">
        <v>23</v>
      </c>
      <c r="C19" s="276">
        <v>102</v>
      </c>
      <c r="D19" s="277">
        <v>25</v>
      </c>
      <c r="E19" s="273">
        <f t="shared" si="0"/>
        <v>15.333333333333334</v>
      </c>
      <c r="F19" s="274">
        <f>(100*C19)/150</f>
        <v>68</v>
      </c>
      <c r="G19" s="275">
        <f>(100*D19)/150</f>
        <v>16.666666666666668</v>
      </c>
    </row>
    <row r="20" spans="1:7" ht="12.75">
      <c r="A20" s="269" t="s">
        <v>380</v>
      </c>
      <c r="B20" s="286">
        <v>1</v>
      </c>
      <c r="C20" s="276">
        <v>1</v>
      </c>
      <c r="D20" s="277">
        <v>1</v>
      </c>
      <c r="E20" s="273">
        <f t="shared" si="0"/>
        <v>0.6666666666666666</v>
      </c>
      <c r="F20" s="274">
        <f>(100*C20)/150</f>
        <v>0.6666666666666666</v>
      </c>
      <c r="G20" s="275">
        <f>(100*D20)/150</f>
        <v>0.6666666666666666</v>
      </c>
    </row>
    <row r="21" spans="1:7" ht="23.25" thickBot="1">
      <c r="A21" s="270" t="s">
        <v>864</v>
      </c>
      <c r="B21" s="287">
        <v>148</v>
      </c>
      <c r="C21" s="278"/>
      <c r="D21" s="279"/>
      <c r="E21" s="280">
        <f t="shared" si="0"/>
        <v>98.66666666666667</v>
      </c>
      <c r="F21" s="281"/>
      <c r="G21" s="282"/>
    </row>
  </sheetData>
  <printOptions/>
  <pageMargins left="0.75" right="0.75" top="1" bottom="1" header="0.5" footer="0.5"/>
  <pageSetup horizontalDpi="600" verticalDpi="600" orientation="portrait" paperSize="9" r:id="rId2"/>
  <headerFooter alignWithMargins="0">
    <oddHeader>&amp;C&amp;"Arial,Grassetto"COMUNE DI CORATO
Città Metropolitana di Bari</oddHeader>
    <oddFooter>&amp;RUfficio del Segretario Generale
Controlli Interni</oddFooter>
  </headerFooter>
  <drawing r:id="rId1"/>
</worksheet>
</file>

<file path=xl/worksheets/sheet15.xml><?xml version="1.0" encoding="utf-8"?>
<worksheet xmlns="http://schemas.openxmlformats.org/spreadsheetml/2006/main" xmlns:r="http://schemas.openxmlformats.org/officeDocument/2006/relationships">
  <dimension ref="A1:G80"/>
  <sheetViews>
    <sheetView workbookViewId="0" topLeftCell="A1">
      <selection activeCell="A1" sqref="A1:J21"/>
    </sheetView>
  </sheetViews>
  <sheetFormatPr defaultColWidth="9.140625" defaultRowHeight="12.75"/>
  <cols>
    <col min="1" max="1" width="21.7109375" style="7" customWidth="1"/>
    <col min="2" max="2" width="9.140625" style="7" bestFit="1" customWidth="1"/>
    <col min="3" max="3" width="2.7109375" style="7" bestFit="1" customWidth="1"/>
    <col min="4" max="4" width="5.421875" style="7" bestFit="1" customWidth="1"/>
    <col min="5" max="5" width="5.7109375" style="7" bestFit="1" customWidth="1"/>
    <col min="6" max="6" width="4.8515625" style="7" bestFit="1" customWidth="1"/>
    <col min="7" max="7" width="5.421875" style="7" bestFit="1" customWidth="1"/>
  </cols>
  <sheetData>
    <row r="1" spans="1:3" ht="36.75" customHeight="1" thickBot="1">
      <c r="A1" s="304" t="s">
        <v>391</v>
      </c>
      <c r="B1" s="305"/>
      <c r="C1" s="306"/>
    </row>
    <row r="2" spans="1:3" ht="54" customHeight="1" thickBot="1">
      <c r="A2" s="296" t="s">
        <v>580</v>
      </c>
      <c r="B2" s="296" t="s">
        <v>392</v>
      </c>
      <c r="C2" s="307"/>
    </row>
    <row r="3" spans="1:7" ht="24.75" customHeight="1" thickBot="1">
      <c r="A3" s="308" t="s">
        <v>280</v>
      </c>
      <c r="B3" s="309" t="s">
        <v>954</v>
      </c>
      <c r="C3" s="310" t="s">
        <v>955</v>
      </c>
      <c r="D3" s="311" t="s">
        <v>956</v>
      </c>
      <c r="E3" s="312" t="s">
        <v>732</v>
      </c>
      <c r="F3" s="313" t="s">
        <v>733</v>
      </c>
      <c r="G3" s="314" t="s">
        <v>734</v>
      </c>
    </row>
    <row r="4" spans="1:7" ht="12.75">
      <c r="A4" s="315" t="s">
        <v>986</v>
      </c>
      <c r="B4" s="316">
        <v>33</v>
      </c>
      <c r="C4" s="317"/>
      <c r="D4" s="318"/>
      <c r="E4" s="319">
        <f>(100*B4)/B4</f>
        <v>100</v>
      </c>
      <c r="F4" s="320"/>
      <c r="G4" s="321"/>
    </row>
    <row r="5" spans="1:7" ht="12.75">
      <c r="A5" s="322" t="s">
        <v>458</v>
      </c>
      <c r="B5" s="323">
        <v>33</v>
      </c>
      <c r="C5" s="324"/>
      <c r="D5" s="325"/>
      <c r="E5" s="326">
        <f>(100*B5)/B5</f>
        <v>100</v>
      </c>
      <c r="F5" s="327"/>
      <c r="G5" s="328"/>
    </row>
    <row r="6" spans="1:7" ht="22.5">
      <c r="A6" s="322" t="s">
        <v>945</v>
      </c>
      <c r="B6" s="329">
        <v>31</v>
      </c>
      <c r="C6" s="17">
        <v>2</v>
      </c>
      <c r="D6" s="325"/>
      <c r="E6" s="326">
        <f>(100*B6)/33</f>
        <v>93.93939393939394</v>
      </c>
      <c r="F6" s="327">
        <f>(100*C6)/33</f>
        <v>6.0606060606060606</v>
      </c>
      <c r="G6" s="328"/>
    </row>
    <row r="7" spans="1:7" ht="12.75">
      <c r="A7" s="322" t="s">
        <v>946</v>
      </c>
      <c r="B7" s="329">
        <v>33</v>
      </c>
      <c r="C7" s="17"/>
      <c r="D7" s="325"/>
      <c r="E7" s="326">
        <f aca="true" t="shared" si="0" ref="E7:E21">(100*B7)/33</f>
        <v>100</v>
      </c>
      <c r="F7" s="327"/>
      <c r="G7" s="328"/>
    </row>
    <row r="8" spans="1:7" ht="22.5">
      <c r="A8" s="322" t="s">
        <v>437</v>
      </c>
      <c r="B8" s="329">
        <v>33</v>
      </c>
      <c r="C8" s="17"/>
      <c r="D8" s="325"/>
      <c r="E8" s="326">
        <f t="shared" si="0"/>
        <v>100</v>
      </c>
      <c r="F8" s="327"/>
      <c r="G8" s="328"/>
    </row>
    <row r="9" spans="1:7" ht="12.75">
      <c r="A9" s="322" t="s">
        <v>947</v>
      </c>
      <c r="B9" s="329">
        <v>27</v>
      </c>
      <c r="C9" s="17"/>
      <c r="D9" s="325">
        <v>6</v>
      </c>
      <c r="E9" s="326">
        <f t="shared" si="0"/>
        <v>81.81818181818181</v>
      </c>
      <c r="F9" s="327"/>
      <c r="G9" s="328">
        <f>(100*D9)/33</f>
        <v>18.181818181818183</v>
      </c>
    </row>
    <row r="10" spans="1:7" ht="22.5">
      <c r="A10" s="322" t="s">
        <v>948</v>
      </c>
      <c r="B10" s="329">
        <v>27</v>
      </c>
      <c r="C10" s="17"/>
      <c r="D10" s="325">
        <v>6</v>
      </c>
      <c r="E10" s="326">
        <f t="shared" si="0"/>
        <v>81.81818181818181</v>
      </c>
      <c r="F10" s="327"/>
      <c r="G10" s="328">
        <f>(100*D10)/33</f>
        <v>18.181818181818183</v>
      </c>
    </row>
    <row r="11" spans="1:7" ht="22.5">
      <c r="A11" s="322" t="s">
        <v>434</v>
      </c>
      <c r="B11" s="329">
        <v>3</v>
      </c>
      <c r="C11" s="17">
        <v>30</v>
      </c>
      <c r="D11" s="325"/>
      <c r="E11" s="326">
        <f t="shared" si="0"/>
        <v>9.090909090909092</v>
      </c>
      <c r="F11" s="327">
        <f>(100*C11)/33</f>
        <v>90.9090909090909</v>
      </c>
      <c r="G11" s="328"/>
    </row>
    <row r="12" spans="1:7" ht="12.75">
      <c r="A12" s="322" t="s">
        <v>435</v>
      </c>
      <c r="B12" s="323"/>
      <c r="C12" s="324">
        <v>6</v>
      </c>
      <c r="D12" s="325">
        <v>25</v>
      </c>
      <c r="E12" s="326">
        <f t="shared" si="0"/>
        <v>0</v>
      </c>
      <c r="F12" s="327">
        <f>(100*C12)/33</f>
        <v>18.181818181818183</v>
      </c>
      <c r="G12" s="328">
        <f>(100*D12)/33</f>
        <v>75.75757575757575</v>
      </c>
    </row>
    <row r="13" spans="1:7" ht="12.75">
      <c r="A13" s="322" t="s">
        <v>949</v>
      </c>
      <c r="B13" s="329">
        <v>33</v>
      </c>
      <c r="C13" s="17"/>
      <c r="D13" s="325"/>
      <c r="E13" s="326">
        <f t="shared" si="0"/>
        <v>100</v>
      </c>
      <c r="F13" s="327"/>
      <c r="G13" s="328"/>
    </row>
    <row r="14" spans="1:7" ht="12.75">
      <c r="A14" s="322" t="s">
        <v>950</v>
      </c>
      <c r="B14" s="329">
        <v>33</v>
      </c>
      <c r="C14" s="17"/>
      <c r="D14" s="325"/>
      <c r="E14" s="326">
        <f t="shared" si="0"/>
        <v>100</v>
      </c>
      <c r="F14" s="327"/>
      <c r="G14" s="328"/>
    </row>
    <row r="15" spans="1:7" ht="12.75">
      <c r="A15" s="322" t="s">
        <v>951</v>
      </c>
      <c r="B15" s="329"/>
      <c r="C15" s="17">
        <v>1</v>
      </c>
      <c r="D15" s="325">
        <v>29</v>
      </c>
      <c r="E15" s="326">
        <f t="shared" si="0"/>
        <v>0</v>
      </c>
      <c r="F15" s="327">
        <f>(100*C15)/33</f>
        <v>3.0303030303030303</v>
      </c>
      <c r="G15" s="328">
        <f>(100*D15)/33</f>
        <v>87.87878787878788</v>
      </c>
    </row>
    <row r="16" spans="1:7" ht="22.5">
      <c r="A16" s="322" t="s">
        <v>952</v>
      </c>
      <c r="B16" s="329">
        <v>33</v>
      </c>
      <c r="C16" s="17"/>
      <c r="D16" s="325"/>
      <c r="E16" s="326">
        <f t="shared" si="0"/>
        <v>100</v>
      </c>
      <c r="F16" s="327"/>
      <c r="G16" s="328"/>
    </row>
    <row r="17" spans="1:7" ht="22.5">
      <c r="A17" s="322" t="s">
        <v>953</v>
      </c>
      <c r="B17" s="329">
        <v>7</v>
      </c>
      <c r="C17" s="17"/>
      <c r="D17" s="325">
        <v>24</v>
      </c>
      <c r="E17" s="326">
        <f t="shared" si="0"/>
        <v>21.21212121212121</v>
      </c>
      <c r="F17" s="327"/>
      <c r="G17" s="328">
        <f>(100*D17)/33</f>
        <v>72.72727272727273</v>
      </c>
    </row>
    <row r="18" spans="1:7" ht="22.5">
      <c r="A18" s="322" t="s">
        <v>957</v>
      </c>
      <c r="B18" s="329">
        <v>33</v>
      </c>
      <c r="C18" s="17"/>
      <c r="D18" s="325"/>
      <c r="E18" s="326">
        <f t="shared" si="0"/>
        <v>100</v>
      </c>
      <c r="F18" s="327"/>
      <c r="G18" s="328"/>
    </row>
    <row r="19" spans="1:7" ht="22.5">
      <c r="A19" s="322" t="s">
        <v>436</v>
      </c>
      <c r="B19" s="329">
        <v>3</v>
      </c>
      <c r="C19" s="17">
        <v>5</v>
      </c>
      <c r="D19" s="325">
        <v>25</v>
      </c>
      <c r="E19" s="326">
        <f t="shared" si="0"/>
        <v>9.090909090909092</v>
      </c>
      <c r="F19" s="327">
        <f>(100*C19)/33</f>
        <v>15.151515151515152</v>
      </c>
      <c r="G19" s="328">
        <f>(100*D19)/33</f>
        <v>75.75757575757575</v>
      </c>
    </row>
    <row r="20" spans="1:7" ht="12.75">
      <c r="A20" s="322" t="s">
        <v>380</v>
      </c>
      <c r="B20" s="329">
        <v>1</v>
      </c>
      <c r="C20" s="17"/>
      <c r="D20" s="325">
        <v>29</v>
      </c>
      <c r="E20" s="326">
        <f t="shared" si="0"/>
        <v>3.0303030303030303</v>
      </c>
      <c r="F20" s="327"/>
      <c r="G20" s="328">
        <f>(100*D20)/33</f>
        <v>87.87878787878788</v>
      </c>
    </row>
    <row r="21" spans="1:7" ht="23.25" thickBot="1">
      <c r="A21" s="330" t="s">
        <v>579</v>
      </c>
      <c r="B21" s="331">
        <v>33</v>
      </c>
      <c r="C21" s="332"/>
      <c r="D21" s="333"/>
      <c r="E21" s="334">
        <f t="shared" si="0"/>
        <v>100</v>
      </c>
      <c r="F21" s="335"/>
      <c r="G21" s="336"/>
    </row>
    <row r="24" spans="1:4" ht="12.75">
      <c r="A24" s="44"/>
      <c r="B24" s="44"/>
      <c r="C24" s="307"/>
      <c r="D24" s="337"/>
    </row>
    <row r="25" spans="1:4" ht="12.75">
      <c r="A25" s="306"/>
      <c r="B25" s="338"/>
      <c r="C25" s="339"/>
      <c r="D25" s="339"/>
    </row>
    <row r="26" spans="1:4" ht="12.75">
      <c r="A26" s="340"/>
      <c r="B26" s="337"/>
      <c r="C26" s="337"/>
      <c r="D26" s="337"/>
    </row>
    <row r="27" spans="1:4" ht="12.75">
      <c r="A27" s="341"/>
      <c r="B27" s="337"/>
      <c r="C27" s="337"/>
      <c r="D27" s="337"/>
    </row>
    <row r="28" spans="1:4" ht="12.75">
      <c r="A28" s="341"/>
      <c r="B28" s="337"/>
      <c r="C28" s="337"/>
      <c r="D28" s="337"/>
    </row>
    <row r="29" spans="1:4" ht="12.75">
      <c r="A29" s="341"/>
      <c r="B29" s="337"/>
      <c r="C29" s="337"/>
      <c r="D29" s="337"/>
    </row>
    <row r="30" spans="1:4" ht="12.75">
      <c r="A30" s="341"/>
      <c r="B30" s="337"/>
      <c r="C30" s="337"/>
      <c r="D30" s="337"/>
    </row>
    <row r="31" spans="1:4" ht="12.75">
      <c r="A31" s="341"/>
      <c r="B31" s="337"/>
      <c r="C31" s="337"/>
      <c r="D31" s="337"/>
    </row>
    <row r="32" spans="1:4" ht="12.75">
      <c r="A32" s="341"/>
      <c r="B32" s="337"/>
      <c r="C32" s="337"/>
      <c r="D32" s="337"/>
    </row>
    <row r="33" spans="1:4" ht="12.75">
      <c r="A33" s="341"/>
      <c r="B33" s="337"/>
      <c r="C33" s="337"/>
      <c r="D33" s="337"/>
    </row>
    <row r="34" spans="1:4" ht="12.75">
      <c r="A34" s="341"/>
      <c r="B34" s="337"/>
      <c r="C34" s="337"/>
      <c r="D34" s="337"/>
    </row>
    <row r="35" spans="1:4" ht="12.75">
      <c r="A35" s="341"/>
      <c r="B35" s="337"/>
      <c r="C35" s="337"/>
      <c r="D35" s="337"/>
    </row>
    <row r="36" spans="1:4" ht="12.75">
      <c r="A36" s="341"/>
      <c r="B36" s="337"/>
      <c r="C36" s="337"/>
      <c r="D36" s="337"/>
    </row>
    <row r="37" spans="1:4" ht="12.75">
      <c r="A37" s="341"/>
      <c r="B37" s="337"/>
      <c r="C37" s="337"/>
      <c r="D37" s="337"/>
    </row>
    <row r="38" spans="1:4" ht="12.75">
      <c r="A38" s="341"/>
      <c r="B38" s="337"/>
      <c r="C38" s="337"/>
      <c r="D38" s="337"/>
    </row>
    <row r="39" spans="1:4" ht="12.75">
      <c r="A39" s="341"/>
      <c r="B39" s="337"/>
      <c r="C39" s="337"/>
      <c r="D39" s="337"/>
    </row>
    <row r="40" spans="1:4" ht="12.75">
      <c r="A40" s="341"/>
      <c r="B40" s="337"/>
      <c r="C40" s="337"/>
      <c r="D40" s="337"/>
    </row>
    <row r="41" spans="1:4" ht="12.75">
      <c r="A41" s="341"/>
      <c r="B41" s="337"/>
      <c r="C41" s="337"/>
      <c r="D41" s="337"/>
    </row>
    <row r="42" spans="1:4" ht="12.75">
      <c r="A42" s="341"/>
      <c r="B42" s="337"/>
      <c r="C42" s="337"/>
      <c r="D42" s="337"/>
    </row>
    <row r="43" spans="1:4" ht="12.75">
      <c r="A43" s="341"/>
      <c r="B43" s="337"/>
      <c r="C43" s="337"/>
      <c r="D43" s="337"/>
    </row>
    <row r="44" spans="1:4" ht="12.75">
      <c r="A44" s="341"/>
      <c r="B44" s="337"/>
      <c r="C44" s="337"/>
      <c r="D44" s="337"/>
    </row>
    <row r="45" spans="1:4" ht="12.75">
      <c r="A45" s="341"/>
      <c r="B45" s="337"/>
      <c r="C45" s="337"/>
      <c r="D45" s="337"/>
    </row>
    <row r="46" spans="1:4" ht="12.75">
      <c r="A46" s="341"/>
      <c r="B46" s="337"/>
      <c r="C46" s="337"/>
      <c r="D46" s="337"/>
    </row>
    <row r="47" spans="1:4" ht="12.75">
      <c r="A47" s="341"/>
      <c r="B47" s="337"/>
      <c r="C47" s="337"/>
      <c r="D47" s="337"/>
    </row>
    <row r="48" spans="1:4" ht="12.75">
      <c r="A48" s="341"/>
      <c r="B48" s="337"/>
      <c r="C48" s="337"/>
      <c r="D48" s="337"/>
    </row>
    <row r="49" spans="1:4" ht="12.75">
      <c r="A49" s="341"/>
      <c r="B49" s="337"/>
      <c r="C49" s="337"/>
      <c r="D49" s="337"/>
    </row>
    <row r="50" spans="1:4" ht="12.75">
      <c r="A50" s="341"/>
      <c r="B50" s="337"/>
      <c r="C50" s="337"/>
      <c r="D50" s="337"/>
    </row>
    <row r="51" spans="1:4" ht="12.75">
      <c r="A51" s="341"/>
      <c r="B51" s="337"/>
      <c r="C51" s="337"/>
      <c r="D51" s="337"/>
    </row>
    <row r="52" spans="1:4" ht="12.75">
      <c r="A52" s="341"/>
      <c r="B52" s="337"/>
      <c r="C52" s="337"/>
      <c r="D52" s="337"/>
    </row>
    <row r="53" spans="1:4" ht="12.75">
      <c r="A53" s="341"/>
      <c r="B53" s="337"/>
      <c r="C53" s="337"/>
      <c r="D53" s="337"/>
    </row>
    <row r="54" spans="1:4" ht="12.75">
      <c r="A54" s="341"/>
      <c r="B54" s="337"/>
      <c r="C54" s="337"/>
      <c r="D54" s="337"/>
    </row>
    <row r="55" spans="1:4" ht="12.75">
      <c r="A55" s="341"/>
      <c r="B55" s="337"/>
      <c r="C55" s="337"/>
      <c r="D55" s="337"/>
    </row>
    <row r="56" spans="1:4" ht="12.75">
      <c r="A56" s="341"/>
      <c r="B56" s="337"/>
      <c r="C56" s="337"/>
      <c r="D56" s="337"/>
    </row>
    <row r="57" spans="1:4" ht="12.75">
      <c r="A57" s="341"/>
      <c r="B57" s="337"/>
      <c r="C57" s="337"/>
      <c r="D57" s="337"/>
    </row>
    <row r="58" spans="1:4" ht="12.75">
      <c r="A58" s="337"/>
      <c r="B58" s="337"/>
      <c r="C58" s="337"/>
      <c r="D58" s="337"/>
    </row>
    <row r="59" spans="1:4" ht="12.75">
      <c r="A59" s="337"/>
      <c r="B59" s="337"/>
      <c r="C59" s="337"/>
      <c r="D59" s="337"/>
    </row>
    <row r="60" spans="1:4" ht="12.75">
      <c r="A60" s="337"/>
      <c r="B60" s="337"/>
      <c r="C60" s="337"/>
      <c r="D60" s="337"/>
    </row>
    <row r="61" spans="1:4" ht="12.75">
      <c r="A61" s="337"/>
      <c r="B61" s="337"/>
      <c r="C61" s="337"/>
      <c r="D61" s="337"/>
    </row>
    <row r="62" spans="1:4" ht="12.75">
      <c r="A62" s="337"/>
      <c r="B62" s="337"/>
      <c r="C62" s="337"/>
      <c r="D62" s="337"/>
    </row>
    <row r="63" spans="1:4" ht="12.75">
      <c r="A63" s="337"/>
      <c r="B63" s="337"/>
      <c r="C63" s="337"/>
      <c r="D63" s="337"/>
    </row>
    <row r="64" spans="1:4" ht="12.75">
      <c r="A64" s="337"/>
      <c r="B64" s="337"/>
      <c r="C64" s="337"/>
      <c r="D64" s="337"/>
    </row>
    <row r="65" spans="1:4" ht="12.75">
      <c r="A65" s="337"/>
      <c r="B65" s="337"/>
      <c r="C65" s="337"/>
      <c r="D65" s="337"/>
    </row>
    <row r="66" spans="1:4" ht="12.75">
      <c r="A66" s="337"/>
      <c r="B66" s="337"/>
      <c r="C66" s="337"/>
      <c r="D66" s="337"/>
    </row>
    <row r="67" spans="1:4" ht="12.75">
      <c r="A67" s="337"/>
      <c r="B67" s="337"/>
      <c r="C67" s="337"/>
      <c r="D67" s="337"/>
    </row>
    <row r="68" spans="1:4" ht="12.75">
      <c r="A68" s="337"/>
      <c r="B68" s="337"/>
      <c r="C68" s="337"/>
      <c r="D68" s="337"/>
    </row>
    <row r="69" spans="1:4" ht="12.75">
      <c r="A69" s="337"/>
      <c r="B69" s="337"/>
      <c r="C69" s="337"/>
      <c r="D69" s="337"/>
    </row>
    <row r="70" spans="1:4" ht="12.75">
      <c r="A70" s="337"/>
      <c r="B70" s="337"/>
      <c r="C70" s="337"/>
      <c r="D70" s="337"/>
    </row>
    <row r="71" spans="1:4" ht="12.75">
      <c r="A71" s="337"/>
      <c r="B71" s="337"/>
      <c r="C71" s="337"/>
      <c r="D71" s="337"/>
    </row>
    <row r="72" spans="1:4" ht="12.75">
      <c r="A72" s="337"/>
      <c r="B72" s="337"/>
      <c r="C72" s="337"/>
      <c r="D72" s="337"/>
    </row>
    <row r="73" spans="1:4" ht="12.75">
      <c r="A73" s="337"/>
      <c r="B73" s="337"/>
      <c r="C73" s="337"/>
      <c r="D73" s="337"/>
    </row>
    <row r="74" spans="1:4" ht="12.75">
      <c r="A74" s="337"/>
      <c r="B74" s="337"/>
      <c r="C74" s="337"/>
      <c r="D74" s="337"/>
    </row>
    <row r="75" spans="1:4" ht="12.75">
      <c r="A75" s="337"/>
      <c r="B75" s="337"/>
      <c r="C75" s="337"/>
      <c r="D75" s="337"/>
    </row>
    <row r="76" spans="1:4" ht="12.75">
      <c r="A76" s="337"/>
      <c r="B76" s="337"/>
      <c r="C76" s="337"/>
      <c r="D76" s="337"/>
    </row>
    <row r="77" spans="1:4" ht="12.75">
      <c r="A77" s="337"/>
      <c r="B77" s="337"/>
      <c r="C77" s="337"/>
      <c r="D77" s="337"/>
    </row>
    <row r="78" spans="1:4" ht="12.75">
      <c r="A78" s="337"/>
      <c r="B78" s="337"/>
      <c r="C78" s="337"/>
      <c r="D78" s="337"/>
    </row>
    <row r="79" spans="1:4" ht="12.75">
      <c r="A79" s="337"/>
      <c r="B79" s="337"/>
      <c r="C79" s="337"/>
      <c r="D79" s="337"/>
    </row>
    <row r="80" spans="1:4" ht="12.75">
      <c r="A80" s="337"/>
      <c r="B80" s="337"/>
      <c r="C80" s="337"/>
      <c r="D80" s="337"/>
    </row>
  </sheetData>
  <printOptions/>
  <pageMargins left="0.75" right="0.75" top="1" bottom="1" header="0.5" footer="0.5"/>
  <pageSetup horizontalDpi="600" verticalDpi="600" orientation="portrait" paperSize="9" r:id="rId2"/>
  <headerFooter alignWithMargins="0">
    <oddHeader>&amp;L&amp;8
&amp;10
&amp;C&amp;"Arial,Grassetto"COMUNE DI CORATO
Città Metropolitana di Bari</oddHeader>
    <oddFooter>&amp;RUfficio del Segretario Generale
Controlli Interni</oddFooter>
  </headerFooter>
  <drawing r:id="rId1"/>
</worksheet>
</file>

<file path=xl/worksheets/sheet16.xml><?xml version="1.0" encoding="utf-8"?>
<worksheet xmlns="http://schemas.openxmlformats.org/spreadsheetml/2006/main" xmlns:r="http://schemas.openxmlformats.org/officeDocument/2006/relationships">
  <dimension ref="A1:G36"/>
  <sheetViews>
    <sheetView workbookViewId="0" topLeftCell="A1">
      <selection activeCell="A1" sqref="A1:J36"/>
    </sheetView>
  </sheetViews>
  <sheetFormatPr defaultColWidth="9.140625" defaultRowHeight="12.75"/>
  <cols>
    <col min="1" max="1" width="21.7109375" style="7" customWidth="1"/>
    <col min="2" max="2" width="9.140625" style="7" customWidth="1"/>
    <col min="3" max="3" width="2.7109375" style="7" bestFit="1" customWidth="1"/>
    <col min="4" max="4" width="5.421875" style="7" bestFit="1" customWidth="1"/>
    <col min="5" max="6" width="5.7109375" style="7" bestFit="1" customWidth="1"/>
    <col min="7" max="7" width="5.421875" style="7" bestFit="1" customWidth="1"/>
  </cols>
  <sheetData>
    <row r="1" ht="34.5" thickBot="1">
      <c r="A1" s="342" t="s">
        <v>391</v>
      </c>
    </row>
    <row r="2" spans="1:4" ht="34.5" thickBot="1">
      <c r="A2" s="297" t="s">
        <v>865</v>
      </c>
      <c r="B2" s="297" t="s">
        <v>866</v>
      </c>
      <c r="C2" s="307"/>
      <c r="D2" s="337"/>
    </row>
    <row r="3" spans="1:7" ht="23.25" thickBot="1">
      <c r="A3" s="343" t="s">
        <v>280</v>
      </c>
      <c r="B3" s="312" t="s">
        <v>954</v>
      </c>
      <c r="C3" s="344" t="s">
        <v>955</v>
      </c>
      <c r="D3" s="311" t="s">
        <v>956</v>
      </c>
      <c r="E3" s="345" t="s">
        <v>732</v>
      </c>
      <c r="F3" s="313" t="s">
        <v>733</v>
      </c>
      <c r="G3" s="314" t="s">
        <v>734</v>
      </c>
    </row>
    <row r="4" spans="1:7" ht="12.75">
      <c r="A4" s="346" t="s">
        <v>990</v>
      </c>
      <c r="B4" s="347">
        <v>5</v>
      </c>
      <c r="C4" s="348"/>
      <c r="D4" s="349"/>
      <c r="E4" s="350">
        <f aca="true" t="shared" si="0" ref="E4:E20">(100*B4)/5</f>
        <v>100</v>
      </c>
      <c r="F4" s="320"/>
      <c r="G4" s="321"/>
    </row>
    <row r="5" spans="1:7" ht="12.75">
      <c r="A5" s="322" t="s">
        <v>458</v>
      </c>
      <c r="B5" s="329">
        <v>5</v>
      </c>
      <c r="C5" s="17"/>
      <c r="D5" s="325"/>
      <c r="E5" s="351">
        <f t="shared" si="0"/>
        <v>100</v>
      </c>
      <c r="F5" s="327"/>
      <c r="G5" s="328"/>
    </row>
    <row r="6" spans="1:7" ht="22.5">
      <c r="A6" s="352" t="s">
        <v>945</v>
      </c>
      <c r="B6" s="329">
        <v>5</v>
      </c>
      <c r="C6" s="17"/>
      <c r="D6" s="325"/>
      <c r="E6" s="351">
        <f t="shared" si="0"/>
        <v>100</v>
      </c>
      <c r="F6" s="327"/>
      <c r="G6" s="328"/>
    </row>
    <row r="7" spans="1:7" ht="45">
      <c r="A7" s="352" t="s">
        <v>989</v>
      </c>
      <c r="B7" s="329">
        <v>5</v>
      </c>
      <c r="C7" s="17"/>
      <c r="D7" s="325"/>
      <c r="E7" s="351">
        <f t="shared" si="0"/>
        <v>100</v>
      </c>
      <c r="F7" s="327"/>
      <c r="G7" s="328"/>
    </row>
    <row r="8" spans="1:7" ht="33.75">
      <c r="A8" s="352" t="s">
        <v>988</v>
      </c>
      <c r="B8" s="329">
        <v>2</v>
      </c>
      <c r="C8" s="17">
        <v>2</v>
      </c>
      <c r="D8" s="325"/>
      <c r="E8" s="351">
        <f t="shared" si="0"/>
        <v>40</v>
      </c>
      <c r="F8" s="327">
        <f>(100*C8)/5</f>
        <v>40</v>
      </c>
      <c r="G8" s="328"/>
    </row>
    <row r="9" spans="1:7" ht="67.5">
      <c r="A9" s="352" t="s">
        <v>420</v>
      </c>
      <c r="B9" s="329">
        <v>4</v>
      </c>
      <c r="C9" s="17"/>
      <c r="D9" s="325"/>
      <c r="E9" s="351">
        <f t="shared" si="0"/>
        <v>80</v>
      </c>
      <c r="F9" s="327"/>
      <c r="G9" s="328"/>
    </row>
    <row r="10" spans="1:7" ht="67.5">
      <c r="A10" s="352" t="s">
        <v>49</v>
      </c>
      <c r="B10" s="329">
        <v>4</v>
      </c>
      <c r="C10" s="17"/>
      <c r="D10" s="325"/>
      <c r="E10" s="351">
        <f t="shared" si="0"/>
        <v>80</v>
      </c>
      <c r="F10" s="327"/>
      <c r="G10" s="328"/>
    </row>
    <row r="11" spans="1:7" ht="12.75">
      <c r="A11" s="352" t="s">
        <v>946</v>
      </c>
      <c r="B11" s="329">
        <v>1</v>
      </c>
      <c r="C11" s="17">
        <v>3</v>
      </c>
      <c r="D11" s="325"/>
      <c r="E11" s="351">
        <f t="shared" si="0"/>
        <v>20</v>
      </c>
      <c r="F11" s="327">
        <f>(100*C11)/5</f>
        <v>60</v>
      </c>
      <c r="G11" s="328"/>
    </row>
    <row r="12" spans="1:7" ht="22.5">
      <c r="A12" s="352" t="s">
        <v>437</v>
      </c>
      <c r="B12" s="329">
        <v>5</v>
      </c>
      <c r="C12" s="17"/>
      <c r="D12" s="325"/>
      <c r="E12" s="351">
        <f t="shared" si="0"/>
        <v>100</v>
      </c>
      <c r="F12" s="327"/>
      <c r="G12" s="328"/>
    </row>
    <row r="13" spans="1:7" ht="12.75">
      <c r="A13" s="352" t="s">
        <v>421</v>
      </c>
      <c r="B13" s="329">
        <v>5</v>
      </c>
      <c r="C13" s="17"/>
      <c r="D13" s="325"/>
      <c r="E13" s="351">
        <f t="shared" si="0"/>
        <v>100</v>
      </c>
      <c r="F13" s="327"/>
      <c r="G13" s="328"/>
    </row>
    <row r="14" spans="1:7" ht="56.25">
      <c r="A14" s="352" t="s">
        <v>422</v>
      </c>
      <c r="B14" s="329">
        <v>4</v>
      </c>
      <c r="C14" s="17"/>
      <c r="D14" s="325"/>
      <c r="E14" s="351">
        <f t="shared" si="0"/>
        <v>80</v>
      </c>
      <c r="F14" s="327"/>
      <c r="G14" s="328"/>
    </row>
    <row r="15" spans="1:7" ht="12.75">
      <c r="A15" s="352" t="s">
        <v>947</v>
      </c>
      <c r="B15" s="329">
        <v>4</v>
      </c>
      <c r="C15" s="17"/>
      <c r="D15" s="325"/>
      <c r="E15" s="351">
        <f t="shared" si="0"/>
        <v>80</v>
      </c>
      <c r="F15" s="327"/>
      <c r="G15" s="328"/>
    </row>
    <row r="16" spans="1:7" ht="22.5">
      <c r="A16" s="352" t="s">
        <v>948</v>
      </c>
      <c r="B16" s="329">
        <v>5</v>
      </c>
      <c r="C16" s="17"/>
      <c r="D16" s="325"/>
      <c r="E16" s="351">
        <f t="shared" si="0"/>
        <v>100</v>
      </c>
      <c r="F16" s="327"/>
      <c r="G16" s="328"/>
    </row>
    <row r="17" spans="1:7" ht="12.75">
      <c r="A17" s="352" t="s">
        <v>423</v>
      </c>
      <c r="B17" s="329">
        <v>5</v>
      </c>
      <c r="C17" s="17"/>
      <c r="D17" s="325"/>
      <c r="E17" s="351">
        <f t="shared" si="0"/>
        <v>100</v>
      </c>
      <c r="F17" s="327"/>
      <c r="G17" s="328"/>
    </row>
    <row r="18" spans="1:7" ht="22.5">
      <c r="A18" s="352" t="s">
        <v>424</v>
      </c>
      <c r="B18" s="329">
        <v>3</v>
      </c>
      <c r="C18" s="17">
        <v>2</v>
      </c>
      <c r="D18" s="325"/>
      <c r="E18" s="351">
        <f t="shared" si="0"/>
        <v>60</v>
      </c>
      <c r="F18" s="327">
        <f aca="true" t="shared" si="1" ref="F18:F27">(100*C18)/5</f>
        <v>40</v>
      </c>
      <c r="G18" s="328"/>
    </row>
    <row r="19" spans="1:7" ht="12.75">
      <c r="A19" s="352" t="s">
        <v>425</v>
      </c>
      <c r="B19" s="329">
        <v>4</v>
      </c>
      <c r="C19" s="17">
        <v>1</v>
      </c>
      <c r="D19" s="325"/>
      <c r="E19" s="351">
        <f t="shared" si="0"/>
        <v>80</v>
      </c>
      <c r="F19" s="327">
        <f t="shared" si="1"/>
        <v>20</v>
      </c>
      <c r="G19" s="328"/>
    </row>
    <row r="20" spans="1:7" ht="12.75">
      <c r="A20" s="352" t="s">
        <v>426</v>
      </c>
      <c r="B20" s="329">
        <v>1</v>
      </c>
      <c r="C20" s="17">
        <v>2</v>
      </c>
      <c r="D20" s="325">
        <v>2</v>
      </c>
      <c r="E20" s="351">
        <f t="shared" si="0"/>
        <v>20</v>
      </c>
      <c r="F20" s="327">
        <f t="shared" si="1"/>
        <v>40</v>
      </c>
      <c r="G20" s="328">
        <f>(100*D20)/5</f>
        <v>40</v>
      </c>
    </row>
    <row r="21" spans="1:7" ht="12.75">
      <c r="A21" s="352" t="s">
        <v>427</v>
      </c>
      <c r="B21" s="329"/>
      <c r="C21" s="17">
        <v>2</v>
      </c>
      <c r="D21" s="325">
        <v>3</v>
      </c>
      <c r="E21" s="351"/>
      <c r="F21" s="327">
        <f t="shared" si="1"/>
        <v>40</v>
      </c>
      <c r="G21" s="328">
        <f>(100*D21)/5</f>
        <v>60</v>
      </c>
    </row>
    <row r="22" spans="1:7" ht="12.75">
      <c r="A22" s="352" t="s">
        <v>428</v>
      </c>
      <c r="B22" s="329"/>
      <c r="C22" s="17">
        <v>5</v>
      </c>
      <c r="D22" s="325"/>
      <c r="E22" s="351"/>
      <c r="F22" s="351">
        <f>(100*C22)/5</f>
        <v>100</v>
      </c>
      <c r="G22" s="328"/>
    </row>
    <row r="23" spans="1:7" ht="12.75">
      <c r="A23" s="352" t="s">
        <v>429</v>
      </c>
      <c r="B23" s="329">
        <v>2</v>
      </c>
      <c r="C23" s="17">
        <v>3</v>
      </c>
      <c r="D23" s="325"/>
      <c r="E23" s="351">
        <f>(100*B23)/5</f>
        <v>40</v>
      </c>
      <c r="F23" s="327">
        <f t="shared" si="1"/>
        <v>60</v>
      </c>
      <c r="G23" s="328"/>
    </row>
    <row r="24" spans="1:7" ht="22.5">
      <c r="A24" s="352" t="s">
        <v>431</v>
      </c>
      <c r="B24" s="329"/>
      <c r="C24" s="17">
        <v>2</v>
      </c>
      <c r="D24" s="325">
        <v>3</v>
      </c>
      <c r="E24" s="351"/>
      <c r="F24" s="327">
        <f t="shared" si="1"/>
        <v>40</v>
      </c>
      <c r="G24" s="328">
        <f>(100*D24)/5</f>
        <v>60</v>
      </c>
    </row>
    <row r="25" spans="1:7" ht="22.5">
      <c r="A25" s="352" t="s">
        <v>430</v>
      </c>
      <c r="B25" s="329">
        <v>1</v>
      </c>
      <c r="C25" s="17">
        <v>1</v>
      </c>
      <c r="D25" s="325">
        <v>1</v>
      </c>
      <c r="E25" s="351">
        <f>(100*B25)/5</f>
        <v>20</v>
      </c>
      <c r="F25" s="327">
        <f t="shared" si="1"/>
        <v>20</v>
      </c>
      <c r="G25" s="328">
        <f>(100*D25)/5</f>
        <v>20</v>
      </c>
    </row>
    <row r="26" spans="1:7" ht="22.5">
      <c r="A26" s="352" t="s">
        <v>434</v>
      </c>
      <c r="B26" s="329">
        <v>4</v>
      </c>
      <c r="C26" s="17">
        <v>1</v>
      </c>
      <c r="D26" s="325"/>
      <c r="E26" s="351">
        <f>(100*B26)/5</f>
        <v>80</v>
      </c>
      <c r="F26" s="327">
        <f t="shared" si="1"/>
        <v>20</v>
      </c>
      <c r="G26" s="328"/>
    </row>
    <row r="27" spans="1:7" ht="12.75">
      <c r="A27" s="352" t="s">
        <v>435</v>
      </c>
      <c r="B27" s="329"/>
      <c r="C27" s="17">
        <v>5</v>
      </c>
      <c r="D27" s="325"/>
      <c r="E27" s="351"/>
      <c r="F27" s="327">
        <f t="shared" si="1"/>
        <v>100</v>
      </c>
      <c r="G27" s="328"/>
    </row>
    <row r="28" spans="1:7" ht="12.75">
      <c r="A28" s="352" t="s">
        <v>863</v>
      </c>
      <c r="B28" s="329">
        <v>5</v>
      </c>
      <c r="C28" s="17"/>
      <c r="D28" s="325"/>
      <c r="E28" s="351">
        <f aca="true" t="shared" si="2" ref="E28:E36">(100*B28)/5</f>
        <v>100</v>
      </c>
      <c r="F28" s="327"/>
      <c r="G28" s="328"/>
    </row>
    <row r="29" spans="1:7" ht="12.75">
      <c r="A29" s="352" t="s">
        <v>950</v>
      </c>
      <c r="B29" s="329">
        <v>5</v>
      </c>
      <c r="C29" s="17"/>
      <c r="D29" s="325"/>
      <c r="E29" s="351">
        <f t="shared" si="2"/>
        <v>100</v>
      </c>
      <c r="F29" s="327"/>
      <c r="G29" s="328"/>
    </row>
    <row r="30" spans="1:7" ht="12.75">
      <c r="A30" s="352" t="s">
        <v>951</v>
      </c>
      <c r="B30" s="329">
        <v>1</v>
      </c>
      <c r="C30" s="17">
        <v>1</v>
      </c>
      <c r="D30" s="325"/>
      <c r="E30" s="351">
        <f t="shared" si="2"/>
        <v>20</v>
      </c>
      <c r="F30" s="327">
        <f>(100*C30)/5</f>
        <v>20</v>
      </c>
      <c r="G30" s="328"/>
    </row>
    <row r="31" spans="1:7" ht="22.5">
      <c r="A31" s="352" t="s">
        <v>952</v>
      </c>
      <c r="B31" s="329">
        <v>5</v>
      </c>
      <c r="C31" s="17"/>
      <c r="D31" s="325"/>
      <c r="E31" s="351">
        <f t="shared" si="2"/>
        <v>100</v>
      </c>
      <c r="F31" s="327"/>
      <c r="G31" s="328"/>
    </row>
    <row r="32" spans="1:7" ht="22.5">
      <c r="A32" s="352" t="s">
        <v>953</v>
      </c>
      <c r="B32" s="329">
        <v>4</v>
      </c>
      <c r="C32" s="17">
        <v>1</v>
      </c>
      <c r="D32" s="325"/>
      <c r="E32" s="351">
        <f t="shared" si="2"/>
        <v>80</v>
      </c>
      <c r="F32" s="327">
        <f>(100*C32)/5</f>
        <v>20</v>
      </c>
      <c r="G32" s="328"/>
    </row>
    <row r="33" spans="1:7" ht="22.5">
      <c r="A33" s="352" t="s">
        <v>957</v>
      </c>
      <c r="B33" s="329">
        <v>5</v>
      </c>
      <c r="C33" s="17"/>
      <c r="D33" s="325"/>
      <c r="E33" s="351">
        <f t="shared" si="2"/>
        <v>100</v>
      </c>
      <c r="F33" s="327"/>
      <c r="G33" s="328"/>
    </row>
    <row r="34" spans="1:7" ht="22.5">
      <c r="A34" s="352" t="s">
        <v>436</v>
      </c>
      <c r="B34" s="329"/>
      <c r="C34" s="17">
        <v>5</v>
      </c>
      <c r="D34" s="325"/>
      <c r="E34" s="351">
        <f t="shared" si="2"/>
        <v>0</v>
      </c>
      <c r="F34" s="327">
        <f>(100*C34)/5</f>
        <v>100</v>
      </c>
      <c r="G34" s="328"/>
    </row>
    <row r="35" spans="1:7" ht="12.75">
      <c r="A35" s="352" t="s">
        <v>380</v>
      </c>
      <c r="B35" s="329">
        <v>1</v>
      </c>
      <c r="C35" s="17">
        <v>1</v>
      </c>
      <c r="D35" s="325"/>
      <c r="E35" s="351">
        <f t="shared" si="2"/>
        <v>20</v>
      </c>
      <c r="F35" s="327">
        <f>(100*C35)/5</f>
        <v>20</v>
      </c>
      <c r="G35" s="328"/>
    </row>
    <row r="36" spans="1:7" ht="23.25" thickBot="1">
      <c r="A36" s="353" t="s">
        <v>579</v>
      </c>
      <c r="B36" s="331">
        <v>4</v>
      </c>
      <c r="C36" s="332"/>
      <c r="D36" s="333"/>
      <c r="E36" s="354">
        <f t="shared" si="2"/>
        <v>80</v>
      </c>
      <c r="F36" s="335"/>
      <c r="G36" s="336"/>
    </row>
  </sheetData>
  <printOptions/>
  <pageMargins left="0.75" right="0.75" top="1" bottom="1" header="0.5" footer="0.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73"/>
  <sheetViews>
    <sheetView workbookViewId="0" topLeftCell="A1">
      <selection activeCell="A1" sqref="A1:J21"/>
    </sheetView>
  </sheetViews>
  <sheetFormatPr defaultColWidth="9.140625" defaultRowHeight="12.75"/>
  <cols>
    <col min="1" max="1" width="21.7109375" style="7" customWidth="1"/>
    <col min="2" max="2" width="9.28125" style="7" bestFit="1" customWidth="1"/>
    <col min="3" max="3" width="3.140625" style="7" bestFit="1" customWidth="1"/>
    <col min="4" max="4" width="5.8515625" style="7" bestFit="1" customWidth="1"/>
    <col min="5" max="6" width="6.57421875" style="7" bestFit="1" customWidth="1"/>
    <col min="7" max="7" width="6.28125" style="7" bestFit="1" customWidth="1"/>
  </cols>
  <sheetData>
    <row r="1" spans="1:4" ht="23.25" thickBot="1">
      <c r="A1" s="342" t="s">
        <v>276</v>
      </c>
      <c r="B1" s="305"/>
      <c r="C1" s="306"/>
      <c r="D1" s="337"/>
    </row>
    <row r="2" spans="1:4" ht="23.25" thickBot="1">
      <c r="A2" s="297" t="s">
        <v>580</v>
      </c>
      <c r="B2" s="297" t="s">
        <v>393</v>
      </c>
      <c r="C2" s="307"/>
      <c r="D2" s="337"/>
    </row>
    <row r="3" spans="1:7" ht="23.25" thickBot="1">
      <c r="A3" s="343" t="s">
        <v>280</v>
      </c>
      <c r="B3" s="312" t="s">
        <v>954</v>
      </c>
      <c r="C3" s="344" t="s">
        <v>955</v>
      </c>
      <c r="D3" s="311" t="s">
        <v>956</v>
      </c>
      <c r="E3" s="312" t="s">
        <v>732</v>
      </c>
      <c r="F3" s="313" t="s">
        <v>733</v>
      </c>
      <c r="G3" s="314" t="s">
        <v>734</v>
      </c>
    </row>
    <row r="4" spans="1:7" ht="12.75">
      <c r="A4" s="315" t="s">
        <v>986</v>
      </c>
      <c r="B4" s="316">
        <v>3</v>
      </c>
      <c r="C4" s="317"/>
      <c r="D4" s="318"/>
      <c r="E4" s="319">
        <f>(100*B4)/3</f>
        <v>100</v>
      </c>
      <c r="F4" s="320"/>
      <c r="G4" s="321"/>
    </row>
    <row r="5" spans="1:7" ht="12.75">
      <c r="A5" s="322" t="s">
        <v>458</v>
      </c>
      <c r="B5" s="323">
        <v>3</v>
      </c>
      <c r="C5" s="324"/>
      <c r="D5" s="325"/>
      <c r="E5" s="326">
        <f aca="true" t="shared" si="0" ref="E5:E21">(100*B5)/3</f>
        <v>100</v>
      </c>
      <c r="F5" s="327"/>
      <c r="G5" s="328"/>
    </row>
    <row r="6" spans="1:7" ht="22.5">
      <c r="A6" s="322" t="s">
        <v>945</v>
      </c>
      <c r="B6" s="329">
        <v>3</v>
      </c>
      <c r="C6" s="17"/>
      <c r="D6" s="325"/>
      <c r="E6" s="326">
        <f t="shared" si="0"/>
        <v>100</v>
      </c>
      <c r="F6" s="327"/>
      <c r="G6" s="328"/>
    </row>
    <row r="7" spans="1:7" ht="12.75">
      <c r="A7" s="322" t="s">
        <v>946</v>
      </c>
      <c r="B7" s="329">
        <v>3</v>
      </c>
      <c r="C7" s="17"/>
      <c r="D7" s="325"/>
      <c r="E7" s="326">
        <f t="shared" si="0"/>
        <v>100</v>
      </c>
      <c r="F7" s="327"/>
      <c r="G7" s="328"/>
    </row>
    <row r="8" spans="1:7" ht="22.5">
      <c r="A8" s="322" t="s">
        <v>437</v>
      </c>
      <c r="B8" s="329">
        <v>3</v>
      </c>
      <c r="C8" s="17"/>
      <c r="D8" s="325"/>
      <c r="E8" s="326">
        <f t="shared" si="0"/>
        <v>100</v>
      </c>
      <c r="F8" s="327"/>
      <c r="G8" s="328"/>
    </row>
    <row r="9" spans="1:7" ht="12.75">
      <c r="A9" s="322" t="s">
        <v>947</v>
      </c>
      <c r="B9" s="329">
        <v>2</v>
      </c>
      <c r="C9" s="17">
        <v>1</v>
      </c>
      <c r="D9" s="325"/>
      <c r="E9" s="326">
        <f t="shared" si="0"/>
        <v>66.66666666666667</v>
      </c>
      <c r="F9" s="327">
        <f>(100*C9)/3</f>
        <v>33.333333333333336</v>
      </c>
      <c r="G9" s="328"/>
    </row>
    <row r="10" spans="1:7" ht="22.5">
      <c r="A10" s="322" t="s">
        <v>948</v>
      </c>
      <c r="B10" s="329">
        <v>2</v>
      </c>
      <c r="C10" s="17">
        <v>1</v>
      </c>
      <c r="D10" s="325"/>
      <c r="E10" s="326">
        <f t="shared" si="0"/>
        <v>66.66666666666667</v>
      </c>
      <c r="F10" s="327">
        <f>(100*C10)/3</f>
        <v>33.333333333333336</v>
      </c>
      <c r="G10" s="328"/>
    </row>
    <row r="11" spans="1:7" ht="22.5">
      <c r="A11" s="322" t="s">
        <v>434</v>
      </c>
      <c r="B11" s="329">
        <v>3</v>
      </c>
      <c r="C11" s="17"/>
      <c r="D11" s="325"/>
      <c r="E11" s="326">
        <f t="shared" si="0"/>
        <v>100</v>
      </c>
      <c r="F11" s="327"/>
      <c r="G11" s="328"/>
    </row>
    <row r="12" spans="1:7" ht="12.75">
      <c r="A12" s="322" t="s">
        <v>435</v>
      </c>
      <c r="B12" s="323"/>
      <c r="C12" s="324">
        <v>3</v>
      </c>
      <c r="D12" s="325"/>
      <c r="E12" s="326"/>
      <c r="F12" s="327">
        <f>(100*C12)/3</f>
        <v>100</v>
      </c>
      <c r="G12" s="328"/>
    </row>
    <row r="13" spans="1:7" ht="12.75">
      <c r="A13" s="322" t="s">
        <v>949</v>
      </c>
      <c r="B13" s="329">
        <v>3</v>
      </c>
      <c r="C13" s="17"/>
      <c r="D13" s="325"/>
      <c r="E13" s="326">
        <f t="shared" si="0"/>
        <v>100</v>
      </c>
      <c r="F13" s="327"/>
      <c r="G13" s="328"/>
    </row>
    <row r="14" spans="1:7" ht="12.75">
      <c r="A14" s="322" t="s">
        <v>950</v>
      </c>
      <c r="B14" s="329">
        <v>2</v>
      </c>
      <c r="C14" s="17">
        <v>1</v>
      </c>
      <c r="D14" s="325"/>
      <c r="E14" s="326">
        <f t="shared" si="0"/>
        <v>66.66666666666667</v>
      </c>
      <c r="F14" s="327">
        <f>(100*C14)/3</f>
        <v>33.333333333333336</v>
      </c>
      <c r="G14" s="328"/>
    </row>
    <row r="15" spans="1:7" ht="12.75">
      <c r="A15" s="322" t="s">
        <v>951</v>
      </c>
      <c r="B15" s="329"/>
      <c r="C15" s="17"/>
      <c r="D15" s="325"/>
      <c r="E15" s="326"/>
      <c r="F15" s="327"/>
      <c r="G15" s="328"/>
    </row>
    <row r="16" spans="1:7" ht="22.5">
      <c r="A16" s="322" t="s">
        <v>952</v>
      </c>
      <c r="B16" s="329">
        <v>3</v>
      </c>
      <c r="C16" s="17"/>
      <c r="D16" s="325"/>
      <c r="E16" s="326">
        <f t="shared" si="0"/>
        <v>100</v>
      </c>
      <c r="F16" s="327"/>
      <c r="G16" s="328"/>
    </row>
    <row r="17" spans="1:7" ht="22.5">
      <c r="A17" s="322" t="s">
        <v>953</v>
      </c>
      <c r="B17" s="329">
        <v>3</v>
      </c>
      <c r="C17" s="17"/>
      <c r="D17" s="325"/>
      <c r="E17" s="326">
        <f t="shared" si="0"/>
        <v>100</v>
      </c>
      <c r="F17" s="327"/>
      <c r="G17" s="328"/>
    </row>
    <row r="18" spans="1:7" ht="22.5">
      <c r="A18" s="322" t="s">
        <v>957</v>
      </c>
      <c r="B18" s="329"/>
      <c r="C18" s="17">
        <v>2</v>
      </c>
      <c r="D18" s="325"/>
      <c r="E18" s="326"/>
      <c r="F18" s="327">
        <f>(100*C18)/3</f>
        <v>66.66666666666667</v>
      </c>
      <c r="G18" s="328"/>
    </row>
    <row r="19" spans="1:7" ht="22.5">
      <c r="A19" s="322" t="s">
        <v>436</v>
      </c>
      <c r="B19" s="329"/>
      <c r="C19" s="17">
        <v>3</v>
      </c>
      <c r="D19" s="325"/>
      <c r="E19" s="326"/>
      <c r="F19" s="327">
        <f>(100*C19)/3</f>
        <v>100</v>
      </c>
      <c r="G19" s="328"/>
    </row>
    <row r="20" spans="1:7" ht="12.75">
      <c r="A20" s="322" t="s">
        <v>380</v>
      </c>
      <c r="B20" s="329"/>
      <c r="C20" s="17"/>
      <c r="D20" s="325"/>
      <c r="E20" s="326"/>
      <c r="F20" s="327"/>
      <c r="G20" s="328"/>
    </row>
    <row r="21" spans="1:7" ht="23.25" thickBot="1">
      <c r="A21" s="330" t="s">
        <v>579</v>
      </c>
      <c r="B21" s="331">
        <v>3</v>
      </c>
      <c r="C21" s="332"/>
      <c r="D21" s="333"/>
      <c r="E21" s="334">
        <f t="shared" si="0"/>
        <v>100</v>
      </c>
      <c r="F21" s="335"/>
      <c r="G21" s="336"/>
    </row>
    <row r="24" spans="1:4" ht="12.75">
      <c r="A24" s="44"/>
      <c r="B24" s="44"/>
      <c r="C24" s="307"/>
      <c r="D24" s="337"/>
    </row>
    <row r="25" spans="1:4" ht="12.75">
      <c r="A25" s="306"/>
      <c r="B25" s="338"/>
      <c r="C25" s="339"/>
      <c r="D25" s="339"/>
    </row>
    <row r="26" spans="1:4" ht="12.75">
      <c r="A26" s="337"/>
      <c r="B26" s="355"/>
      <c r="C26" s="339"/>
      <c r="D26" s="339"/>
    </row>
    <row r="27" spans="1:4" ht="12.75">
      <c r="A27" s="340"/>
      <c r="B27" s="337"/>
      <c r="C27" s="337"/>
      <c r="D27" s="337"/>
    </row>
    <row r="28" spans="1:4" ht="12.75">
      <c r="A28" s="341"/>
      <c r="B28" s="337"/>
      <c r="C28" s="337"/>
      <c r="D28" s="337"/>
    </row>
    <row r="29" spans="1:4" ht="12.75">
      <c r="A29" s="341"/>
      <c r="B29" s="337"/>
      <c r="C29" s="337"/>
      <c r="D29" s="337"/>
    </row>
    <row r="30" spans="1:4" ht="12.75">
      <c r="A30" s="341"/>
      <c r="B30" s="337"/>
      <c r="C30" s="337"/>
      <c r="D30" s="337"/>
    </row>
    <row r="31" spans="1:4" ht="12.75">
      <c r="A31" s="341"/>
      <c r="B31" s="337"/>
      <c r="C31" s="337"/>
      <c r="D31" s="337"/>
    </row>
    <row r="32" spans="1:4" ht="12.75">
      <c r="A32" s="341"/>
      <c r="B32" s="337"/>
      <c r="C32" s="337"/>
      <c r="D32" s="337"/>
    </row>
    <row r="33" spans="1:4" ht="12.75">
      <c r="A33" s="341"/>
      <c r="B33" s="337"/>
      <c r="C33" s="337"/>
      <c r="D33" s="337"/>
    </row>
    <row r="34" spans="1:4" ht="12.75">
      <c r="A34" s="341"/>
      <c r="B34" s="337"/>
      <c r="C34" s="337"/>
      <c r="D34" s="337"/>
    </row>
    <row r="35" spans="1:4" ht="12.75">
      <c r="A35" s="341"/>
      <c r="B35" s="337"/>
      <c r="C35" s="337"/>
      <c r="D35" s="337"/>
    </row>
    <row r="36" spans="1:4" ht="12.75">
      <c r="A36" s="341"/>
      <c r="B36" s="337"/>
      <c r="C36" s="337"/>
      <c r="D36" s="337"/>
    </row>
    <row r="37" spans="1:4" ht="12.75">
      <c r="A37" s="341"/>
      <c r="B37" s="337"/>
      <c r="C37" s="337"/>
      <c r="D37" s="337"/>
    </row>
    <row r="38" spans="1:4" ht="12.75">
      <c r="A38" s="341"/>
      <c r="B38" s="337"/>
      <c r="C38" s="337"/>
      <c r="D38" s="337"/>
    </row>
    <row r="39" spans="1:4" ht="12.75">
      <c r="A39" s="341"/>
      <c r="B39" s="337"/>
      <c r="C39" s="337"/>
      <c r="D39" s="337"/>
    </row>
    <row r="40" spans="1:4" ht="12.75">
      <c r="A40" s="341"/>
      <c r="B40" s="337"/>
      <c r="C40" s="337"/>
      <c r="D40" s="337"/>
    </row>
    <row r="41" spans="1:4" ht="12.75">
      <c r="A41" s="341"/>
      <c r="B41" s="337"/>
      <c r="C41" s="337"/>
      <c r="D41" s="337"/>
    </row>
    <row r="42" spans="1:4" ht="12.75">
      <c r="A42" s="341"/>
      <c r="B42" s="337"/>
      <c r="C42" s="337"/>
      <c r="D42" s="337"/>
    </row>
    <row r="43" spans="1:4" ht="12.75">
      <c r="A43" s="341"/>
      <c r="B43" s="337"/>
      <c r="C43" s="337"/>
      <c r="D43" s="337"/>
    </row>
    <row r="44" spans="1:4" ht="12.75">
      <c r="A44" s="341"/>
      <c r="B44" s="337"/>
      <c r="C44" s="337"/>
      <c r="D44" s="337"/>
    </row>
    <row r="45" spans="1:4" ht="12.75">
      <c r="A45" s="341"/>
      <c r="B45" s="337"/>
      <c r="C45" s="337"/>
      <c r="D45" s="337"/>
    </row>
    <row r="46" spans="1:4" ht="12.75">
      <c r="A46" s="341"/>
      <c r="B46" s="337"/>
      <c r="C46" s="337"/>
      <c r="D46" s="337"/>
    </row>
    <row r="47" spans="1:4" ht="12.75">
      <c r="A47" s="341"/>
      <c r="B47" s="337"/>
      <c r="C47" s="337"/>
      <c r="D47" s="337"/>
    </row>
    <row r="48" spans="1:4" ht="12.75">
      <c r="A48" s="341"/>
      <c r="B48" s="337"/>
      <c r="C48" s="337"/>
      <c r="D48" s="337"/>
    </row>
    <row r="49" spans="1:4" ht="12.75">
      <c r="A49" s="341"/>
      <c r="B49" s="337"/>
      <c r="C49" s="337"/>
      <c r="D49" s="337"/>
    </row>
    <row r="50" spans="1:4" ht="12.75">
      <c r="A50" s="341"/>
      <c r="B50" s="337"/>
      <c r="C50" s="337"/>
      <c r="D50" s="337"/>
    </row>
    <row r="51" spans="1:4" ht="12.75">
      <c r="A51" s="341"/>
      <c r="B51" s="337"/>
      <c r="C51" s="337"/>
      <c r="D51" s="337"/>
    </row>
    <row r="52" spans="1:4" ht="12.75">
      <c r="A52" s="341"/>
      <c r="B52" s="337"/>
      <c r="C52" s="337"/>
      <c r="D52" s="337"/>
    </row>
    <row r="53" spans="1:4" ht="12.75">
      <c r="A53" s="341"/>
      <c r="B53" s="337"/>
      <c r="C53" s="337"/>
      <c r="D53" s="337"/>
    </row>
    <row r="54" spans="1:4" ht="12.75">
      <c r="A54" s="341"/>
      <c r="B54" s="337"/>
      <c r="C54" s="337"/>
      <c r="D54" s="337"/>
    </row>
    <row r="55" spans="1:4" ht="12.75">
      <c r="A55" s="341"/>
      <c r="B55" s="337"/>
      <c r="C55" s="337"/>
      <c r="D55" s="337"/>
    </row>
    <row r="56" spans="1:4" ht="12.75">
      <c r="A56" s="341"/>
      <c r="B56" s="337"/>
      <c r="C56" s="337"/>
      <c r="D56" s="337"/>
    </row>
    <row r="57" spans="1:4" ht="24" customHeight="1">
      <c r="A57" s="341"/>
      <c r="B57" s="337"/>
      <c r="C57" s="337"/>
      <c r="D57" s="337"/>
    </row>
    <row r="58" spans="1:4" ht="12.75">
      <c r="A58" s="337"/>
      <c r="B58" s="337"/>
      <c r="C58" s="337"/>
      <c r="D58" s="337"/>
    </row>
    <row r="59" spans="1:4" ht="12.75">
      <c r="A59" s="337"/>
      <c r="B59" s="337"/>
      <c r="C59" s="337"/>
      <c r="D59" s="337"/>
    </row>
    <row r="60" spans="1:4" ht="12.75">
      <c r="A60" s="337"/>
      <c r="B60" s="337"/>
      <c r="C60" s="337"/>
      <c r="D60" s="337"/>
    </row>
    <row r="61" spans="1:4" ht="12.75">
      <c r="A61" s="337"/>
      <c r="B61" s="337"/>
      <c r="C61" s="337"/>
      <c r="D61" s="337"/>
    </row>
    <row r="62" spans="1:4" ht="12.75">
      <c r="A62" s="337"/>
      <c r="B62" s="337"/>
      <c r="C62" s="337"/>
      <c r="D62" s="337"/>
    </row>
    <row r="63" spans="1:4" ht="12.75">
      <c r="A63" s="337"/>
      <c r="B63" s="337"/>
      <c r="C63" s="337"/>
      <c r="D63" s="337"/>
    </row>
    <row r="64" spans="1:4" ht="12.75">
      <c r="A64" s="337"/>
      <c r="B64" s="337"/>
      <c r="C64" s="337"/>
      <c r="D64" s="337"/>
    </row>
    <row r="65" spans="1:4" ht="12.75">
      <c r="A65" s="337"/>
      <c r="B65" s="337"/>
      <c r="C65" s="337"/>
      <c r="D65" s="337"/>
    </row>
    <row r="66" spans="1:4" ht="12.75">
      <c r="A66" s="337"/>
      <c r="B66" s="337"/>
      <c r="C66" s="337"/>
      <c r="D66" s="337"/>
    </row>
    <row r="67" spans="1:4" ht="12.75">
      <c r="A67" s="337"/>
      <c r="B67" s="337"/>
      <c r="C67" s="337"/>
      <c r="D67" s="337"/>
    </row>
    <row r="68" spans="1:4" ht="12.75">
      <c r="A68" s="337"/>
      <c r="B68" s="337"/>
      <c r="C68" s="337"/>
      <c r="D68" s="337"/>
    </row>
    <row r="69" spans="1:4" ht="12.75">
      <c r="A69" s="337"/>
      <c r="B69" s="337"/>
      <c r="C69" s="337"/>
      <c r="D69" s="337"/>
    </row>
    <row r="70" spans="1:4" ht="12.75">
      <c r="A70" s="337"/>
      <c r="B70" s="337"/>
      <c r="C70" s="337"/>
      <c r="D70" s="337"/>
    </row>
    <row r="71" spans="1:4" ht="12.75">
      <c r="A71" s="337"/>
      <c r="B71" s="337"/>
      <c r="C71" s="337"/>
      <c r="D71" s="337"/>
    </row>
    <row r="72" spans="1:4" ht="12.75">
      <c r="A72" s="337"/>
      <c r="B72" s="337"/>
      <c r="C72" s="337"/>
      <c r="D72" s="337"/>
    </row>
    <row r="73" spans="1:4" ht="12.75">
      <c r="A73" s="337"/>
      <c r="B73" s="337"/>
      <c r="C73" s="337"/>
      <c r="D73" s="337"/>
    </row>
  </sheetData>
  <printOptions/>
  <pageMargins left="0.75" right="0.75" top="1" bottom="1" header="0.5" footer="0.5"/>
  <pageSetup horizontalDpi="600" verticalDpi="600" orientation="portrait" paperSize="9" r:id="rId2"/>
  <headerFooter alignWithMargins="0">
    <oddHeader>&amp;C&amp;"Arial,Grassetto"COMUNE DI CORATO
Città Metropolitana di Bari</oddHeader>
    <oddFooter>&amp;RUfficio del Segretario Generale
Controllo Interni</oddFooter>
  </headerFooter>
  <drawing r:id="rId1"/>
</worksheet>
</file>

<file path=xl/worksheets/sheet18.xml><?xml version="1.0" encoding="utf-8"?>
<worksheet xmlns="http://schemas.openxmlformats.org/spreadsheetml/2006/main" xmlns:r="http://schemas.openxmlformats.org/officeDocument/2006/relationships">
  <dimension ref="A1:G35"/>
  <sheetViews>
    <sheetView workbookViewId="0" topLeftCell="A1">
      <selection activeCell="A1" sqref="A1:J35"/>
    </sheetView>
  </sheetViews>
  <sheetFormatPr defaultColWidth="9.140625" defaultRowHeight="12.75"/>
  <cols>
    <col min="1" max="1" width="21.7109375" style="7" customWidth="1"/>
    <col min="2" max="2" width="9.140625" style="7" bestFit="1" customWidth="1"/>
    <col min="3" max="3" width="2.7109375" style="7" bestFit="1" customWidth="1"/>
    <col min="4" max="4" width="5.421875" style="7" bestFit="1" customWidth="1"/>
    <col min="5" max="7" width="5.7109375" style="7" bestFit="1" customWidth="1"/>
  </cols>
  <sheetData>
    <row r="1" ht="32.25" customHeight="1" thickBot="1">
      <c r="A1" s="342" t="s">
        <v>276</v>
      </c>
    </row>
    <row r="2" spans="1:3" ht="62.25" customHeight="1" thickBot="1">
      <c r="A2" s="296" t="s">
        <v>865</v>
      </c>
      <c r="B2" s="296" t="s">
        <v>394</v>
      </c>
      <c r="C2" s="307"/>
    </row>
    <row r="3" spans="1:7" ht="23.25" thickBot="1">
      <c r="A3" s="343" t="s">
        <v>280</v>
      </c>
      <c r="B3" s="312" t="s">
        <v>954</v>
      </c>
      <c r="C3" s="344" t="s">
        <v>955</v>
      </c>
      <c r="D3" s="311" t="s">
        <v>956</v>
      </c>
      <c r="E3" s="312" t="s">
        <v>732</v>
      </c>
      <c r="F3" s="313" t="s">
        <v>733</v>
      </c>
      <c r="G3" s="314" t="s">
        <v>734</v>
      </c>
    </row>
    <row r="4" spans="1:7" ht="12.75">
      <c r="A4" s="346" t="s">
        <v>986</v>
      </c>
      <c r="B4" s="356">
        <v>1</v>
      </c>
      <c r="C4" s="357"/>
      <c r="D4" s="358"/>
      <c r="E4" s="319">
        <f>(100*B4)/1</f>
        <v>100</v>
      </c>
      <c r="F4" s="350"/>
      <c r="G4" s="359"/>
    </row>
    <row r="5" spans="1:7" ht="12.75">
      <c r="A5" s="322" t="s">
        <v>458</v>
      </c>
      <c r="B5" s="329">
        <v>1</v>
      </c>
      <c r="C5" s="17"/>
      <c r="D5" s="325"/>
      <c r="E5" s="319">
        <f>(100*B5)/1</f>
        <v>100</v>
      </c>
      <c r="F5" s="350"/>
      <c r="G5" s="359"/>
    </row>
    <row r="6" spans="1:7" ht="22.5">
      <c r="A6" s="352" t="s">
        <v>945</v>
      </c>
      <c r="B6" s="329">
        <v>1</v>
      </c>
      <c r="C6" s="17"/>
      <c r="D6" s="325"/>
      <c r="E6" s="319">
        <f>(100*B6)/1</f>
        <v>100</v>
      </c>
      <c r="F6" s="350"/>
      <c r="G6" s="359"/>
    </row>
    <row r="7" spans="1:7" ht="45">
      <c r="A7" s="352" t="s">
        <v>989</v>
      </c>
      <c r="B7" s="329">
        <v>0</v>
      </c>
      <c r="C7" s="17"/>
      <c r="D7" s="325"/>
      <c r="E7" s="319"/>
      <c r="F7" s="350"/>
      <c r="G7" s="359"/>
    </row>
    <row r="8" spans="1:7" ht="33.75">
      <c r="A8" s="352" t="s">
        <v>988</v>
      </c>
      <c r="B8" s="329">
        <v>0</v>
      </c>
      <c r="C8" s="17"/>
      <c r="D8" s="325"/>
      <c r="E8" s="319"/>
      <c r="F8" s="350"/>
      <c r="G8" s="359"/>
    </row>
    <row r="9" spans="1:7" ht="67.5">
      <c r="A9" s="352" t="s">
        <v>420</v>
      </c>
      <c r="B9" s="329">
        <v>0</v>
      </c>
      <c r="C9" s="17"/>
      <c r="D9" s="325"/>
      <c r="E9" s="319"/>
      <c r="F9" s="350"/>
      <c r="G9" s="359"/>
    </row>
    <row r="10" spans="1:7" ht="12.75">
      <c r="A10" s="352" t="s">
        <v>946</v>
      </c>
      <c r="B10" s="329"/>
      <c r="C10" s="17">
        <v>1</v>
      </c>
      <c r="D10" s="325"/>
      <c r="E10" s="319"/>
      <c r="F10" s="350">
        <f>(100*C10)/1</f>
        <v>100</v>
      </c>
      <c r="G10" s="359"/>
    </row>
    <row r="11" spans="1:7" ht="22.5">
      <c r="A11" s="352" t="s">
        <v>437</v>
      </c>
      <c r="B11" s="329"/>
      <c r="C11" s="17">
        <v>1</v>
      </c>
      <c r="D11" s="325"/>
      <c r="E11" s="319"/>
      <c r="F11" s="350">
        <f>(100*C11)/1</f>
        <v>100</v>
      </c>
      <c r="G11" s="359"/>
    </row>
    <row r="12" spans="1:7" ht="12.75">
      <c r="A12" s="352" t="s">
        <v>421</v>
      </c>
      <c r="B12" s="329"/>
      <c r="C12" s="17">
        <v>1</v>
      </c>
      <c r="D12" s="325"/>
      <c r="E12" s="319"/>
      <c r="F12" s="350">
        <f>(100*C12)/1</f>
        <v>100</v>
      </c>
      <c r="G12" s="359"/>
    </row>
    <row r="13" spans="1:7" ht="56.25">
      <c r="A13" s="352" t="s">
        <v>422</v>
      </c>
      <c r="B13" s="329">
        <v>0</v>
      </c>
      <c r="C13" s="17"/>
      <c r="D13" s="325"/>
      <c r="E13" s="319"/>
      <c r="F13" s="350"/>
      <c r="G13" s="359"/>
    </row>
    <row r="14" spans="1:7" ht="12.75">
      <c r="A14" s="352" t="s">
        <v>947</v>
      </c>
      <c r="B14" s="329">
        <v>1</v>
      </c>
      <c r="C14" s="17"/>
      <c r="D14" s="325"/>
      <c r="E14" s="319">
        <f>(100*B14)/1</f>
        <v>100</v>
      </c>
      <c r="F14" s="350"/>
      <c r="G14" s="359"/>
    </row>
    <row r="15" spans="1:7" ht="22.5">
      <c r="A15" s="352" t="s">
        <v>948</v>
      </c>
      <c r="B15" s="329">
        <v>1</v>
      </c>
      <c r="C15" s="17"/>
      <c r="D15" s="325"/>
      <c r="E15" s="319">
        <f>(100*B15)/1</f>
        <v>100</v>
      </c>
      <c r="F15" s="350"/>
      <c r="G15" s="359"/>
    </row>
    <row r="16" spans="1:7" ht="12.75">
      <c r="A16" s="352" t="s">
        <v>423</v>
      </c>
      <c r="B16" s="329"/>
      <c r="C16" s="17">
        <v>1</v>
      </c>
      <c r="D16" s="325"/>
      <c r="E16" s="319"/>
      <c r="F16" s="350">
        <f>(100*C16)/1</f>
        <v>100</v>
      </c>
      <c r="G16" s="359"/>
    </row>
    <row r="17" spans="1:7" ht="22.5">
      <c r="A17" s="352" t="s">
        <v>424</v>
      </c>
      <c r="B17" s="329"/>
      <c r="C17" s="17">
        <v>1</v>
      </c>
      <c r="D17" s="325"/>
      <c r="E17" s="319"/>
      <c r="F17" s="350">
        <f>(100*C17)/1</f>
        <v>100</v>
      </c>
      <c r="G17" s="359"/>
    </row>
    <row r="18" spans="1:7" ht="12.75">
      <c r="A18" s="352" t="s">
        <v>425</v>
      </c>
      <c r="B18" s="329"/>
      <c r="C18" s="17">
        <v>1</v>
      </c>
      <c r="D18" s="325"/>
      <c r="E18" s="319"/>
      <c r="F18" s="350">
        <f>(100*C18)/1</f>
        <v>100</v>
      </c>
      <c r="G18" s="359"/>
    </row>
    <row r="19" spans="1:7" ht="12.75">
      <c r="A19" s="352" t="s">
        <v>426</v>
      </c>
      <c r="B19" s="329"/>
      <c r="C19" s="17">
        <v>1</v>
      </c>
      <c r="D19" s="325"/>
      <c r="E19" s="319"/>
      <c r="F19" s="350">
        <f>(100*C19)/1</f>
        <v>100</v>
      </c>
      <c r="G19" s="359"/>
    </row>
    <row r="20" spans="1:7" ht="12.75">
      <c r="A20" s="352" t="s">
        <v>427</v>
      </c>
      <c r="B20" s="329"/>
      <c r="C20" s="17">
        <v>1</v>
      </c>
      <c r="D20" s="325"/>
      <c r="E20" s="319"/>
      <c r="F20" s="350">
        <f>(100*C20)/1</f>
        <v>100</v>
      </c>
      <c r="G20" s="359"/>
    </row>
    <row r="21" spans="1:7" ht="12.75">
      <c r="A21" s="352" t="s">
        <v>428</v>
      </c>
      <c r="B21" s="329">
        <v>1</v>
      </c>
      <c r="C21" s="17"/>
      <c r="D21" s="325"/>
      <c r="E21" s="319">
        <f>(100*B21)/1</f>
        <v>100</v>
      </c>
      <c r="F21" s="350"/>
      <c r="G21" s="359"/>
    </row>
    <row r="22" spans="1:7" ht="12.75">
      <c r="A22" s="352" t="s">
        <v>429</v>
      </c>
      <c r="B22" s="329"/>
      <c r="C22" s="17">
        <v>1</v>
      </c>
      <c r="D22" s="325"/>
      <c r="E22" s="319"/>
      <c r="F22" s="350">
        <f>(100*C22)/1</f>
        <v>100</v>
      </c>
      <c r="G22" s="359"/>
    </row>
    <row r="23" spans="1:7" ht="22.5">
      <c r="A23" s="352" t="s">
        <v>431</v>
      </c>
      <c r="B23" s="329"/>
      <c r="C23" s="17"/>
      <c r="D23" s="325">
        <v>1</v>
      </c>
      <c r="E23" s="319"/>
      <c r="F23" s="350"/>
      <c r="G23" s="359">
        <f>(100*D23)/1</f>
        <v>100</v>
      </c>
    </row>
    <row r="24" spans="1:7" ht="22.5">
      <c r="A24" s="352" t="s">
        <v>430</v>
      </c>
      <c r="B24" s="329"/>
      <c r="C24" s="17"/>
      <c r="D24" s="325">
        <v>1</v>
      </c>
      <c r="E24" s="319"/>
      <c r="F24" s="350"/>
      <c r="G24" s="359">
        <f>(100*D24)/1</f>
        <v>100</v>
      </c>
    </row>
    <row r="25" spans="1:7" ht="22.5">
      <c r="A25" s="352" t="s">
        <v>434</v>
      </c>
      <c r="B25" s="329"/>
      <c r="C25" s="17">
        <v>1</v>
      </c>
      <c r="D25" s="325"/>
      <c r="E25" s="319"/>
      <c r="F25" s="350">
        <f>(100*C25)/1</f>
        <v>100</v>
      </c>
      <c r="G25" s="359"/>
    </row>
    <row r="26" spans="1:7" ht="12.75">
      <c r="A26" s="352" t="s">
        <v>435</v>
      </c>
      <c r="B26" s="329"/>
      <c r="C26" s="17">
        <v>1</v>
      </c>
      <c r="D26" s="325"/>
      <c r="E26" s="319"/>
      <c r="F26" s="350">
        <f>(100*C26)/1</f>
        <v>100</v>
      </c>
      <c r="G26" s="359"/>
    </row>
    <row r="27" spans="1:7" ht="12.75">
      <c r="A27" s="352" t="s">
        <v>863</v>
      </c>
      <c r="B27" s="329">
        <v>1</v>
      </c>
      <c r="C27" s="17"/>
      <c r="D27" s="325"/>
      <c r="E27" s="319">
        <f>(100*B27)/1</f>
        <v>100</v>
      </c>
      <c r="F27" s="350"/>
      <c r="G27" s="359"/>
    </row>
    <row r="28" spans="1:7" ht="12.75">
      <c r="A28" s="352" t="s">
        <v>950</v>
      </c>
      <c r="B28" s="329">
        <v>1</v>
      </c>
      <c r="C28" s="17"/>
      <c r="D28" s="325"/>
      <c r="E28" s="319">
        <f>(100*B28)/1</f>
        <v>100</v>
      </c>
      <c r="F28" s="350"/>
      <c r="G28" s="359"/>
    </row>
    <row r="29" spans="1:7" ht="12.75">
      <c r="A29" s="352" t="s">
        <v>951</v>
      </c>
      <c r="B29" s="329"/>
      <c r="C29" s="17"/>
      <c r="D29" s="325">
        <v>1</v>
      </c>
      <c r="E29" s="319"/>
      <c r="F29" s="350"/>
      <c r="G29" s="359">
        <f>(100*D29)/1</f>
        <v>100</v>
      </c>
    </row>
    <row r="30" spans="1:7" ht="22.5">
      <c r="A30" s="352" t="s">
        <v>952</v>
      </c>
      <c r="B30" s="329">
        <v>1</v>
      </c>
      <c r="C30" s="17"/>
      <c r="D30" s="325"/>
      <c r="E30" s="319">
        <f>(100*B30)/1</f>
        <v>100</v>
      </c>
      <c r="F30" s="350"/>
      <c r="G30" s="359"/>
    </row>
    <row r="31" spans="1:7" ht="22.5">
      <c r="A31" s="352" t="s">
        <v>953</v>
      </c>
      <c r="B31" s="329">
        <v>1</v>
      </c>
      <c r="C31" s="17"/>
      <c r="D31" s="325"/>
      <c r="E31" s="319">
        <f>(100*B31)/1</f>
        <v>100</v>
      </c>
      <c r="F31" s="350"/>
      <c r="G31" s="359"/>
    </row>
    <row r="32" spans="1:7" ht="22.5">
      <c r="A32" s="352" t="s">
        <v>957</v>
      </c>
      <c r="B32" s="329"/>
      <c r="C32" s="17">
        <v>1</v>
      </c>
      <c r="D32" s="325"/>
      <c r="E32" s="319"/>
      <c r="F32" s="350">
        <f>(100*C32)/1</f>
        <v>100</v>
      </c>
      <c r="G32" s="359"/>
    </row>
    <row r="33" spans="1:7" ht="22.5">
      <c r="A33" s="352" t="s">
        <v>436</v>
      </c>
      <c r="B33" s="329"/>
      <c r="C33" s="17">
        <v>1</v>
      </c>
      <c r="D33" s="325"/>
      <c r="E33" s="319"/>
      <c r="F33" s="350">
        <f>(100*C33)/1</f>
        <v>100</v>
      </c>
      <c r="G33" s="359"/>
    </row>
    <row r="34" spans="1:7" ht="12.75">
      <c r="A34" s="352" t="s">
        <v>380</v>
      </c>
      <c r="B34" s="329">
        <v>0</v>
      </c>
      <c r="C34" s="17"/>
      <c r="D34" s="325"/>
      <c r="E34" s="319"/>
      <c r="F34" s="350"/>
      <c r="G34" s="359"/>
    </row>
    <row r="35" spans="1:7" ht="23.25" thickBot="1">
      <c r="A35" s="353" t="s">
        <v>579</v>
      </c>
      <c r="B35" s="331"/>
      <c r="C35" s="332">
        <v>1</v>
      </c>
      <c r="D35" s="333"/>
      <c r="E35" s="360"/>
      <c r="F35" s="361">
        <f>(100*C35)/1</f>
        <v>100</v>
      </c>
      <c r="G35" s="362"/>
    </row>
  </sheetData>
  <printOptions/>
  <pageMargins left="0.75" right="0.75" top="1" bottom="1"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1884"/>
  <sheetViews>
    <sheetView workbookViewId="0" topLeftCell="A1">
      <selection activeCell="A1" sqref="A1:J21"/>
    </sheetView>
  </sheetViews>
  <sheetFormatPr defaultColWidth="9.140625" defaultRowHeight="12.75"/>
  <cols>
    <col min="1" max="1" width="21.140625" style="7" bestFit="1" customWidth="1"/>
    <col min="2" max="2" width="9.140625" style="7" bestFit="1" customWidth="1"/>
    <col min="3" max="3" width="2.7109375" style="7" bestFit="1" customWidth="1"/>
    <col min="4" max="4" width="5.421875" style="7" bestFit="1" customWidth="1"/>
    <col min="5" max="5" width="5.7109375" style="7" bestFit="1" customWidth="1"/>
    <col min="6" max="6" width="4.8515625" style="7" bestFit="1" customWidth="1"/>
    <col min="7" max="7" width="5.421875" style="7" bestFit="1" customWidth="1"/>
  </cols>
  <sheetData>
    <row r="1" spans="1:3" ht="24.75" customHeight="1" thickBot="1">
      <c r="A1" s="342" t="s">
        <v>573</v>
      </c>
      <c r="B1" s="363"/>
      <c r="C1" s="364"/>
    </row>
    <row r="2" spans="1:3" ht="24.75" customHeight="1" thickBot="1">
      <c r="A2" s="297" t="s">
        <v>580</v>
      </c>
      <c r="B2" s="297" t="s">
        <v>511</v>
      </c>
      <c r="C2" s="307"/>
    </row>
    <row r="3" spans="1:7" ht="24.75" customHeight="1" thickBot="1">
      <c r="A3" s="343" t="s">
        <v>280</v>
      </c>
      <c r="B3" s="313" t="s">
        <v>954</v>
      </c>
      <c r="C3" s="344" t="s">
        <v>955</v>
      </c>
      <c r="D3" s="311" t="s">
        <v>956</v>
      </c>
      <c r="E3" s="312" t="s">
        <v>732</v>
      </c>
      <c r="F3" s="313" t="s">
        <v>733</v>
      </c>
      <c r="G3" s="314" t="s">
        <v>734</v>
      </c>
    </row>
    <row r="4" spans="1:7" ht="12.75">
      <c r="A4" s="365" t="s">
        <v>986</v>
      </c>
      <c r="B4" s="366">
        <v>76</v>
      </c>
      <c r="C4" s="366"/>
      <c r="D4" s="367"/>
      <c r="E4" s="319">
        <f>(100*B4)/76</f>
        <v>100</v>
      </c>
      <c r="F4" s="320"/>
      <c r="G4" s="321"/>
    </row>
    <row r="5" spans="1:7" ht="12.75">
      <c r="A5" s="368" t="s">
        <v>458</v>
      </c>
      <c r="B5" s="324">
        <v>76</v>
      </c>
      <c r="C5" s="324"/>
      <c r="D5" s="369"/>
      <c r="E5" s="326">
        <f aca="true" t="shared" si="0" ref="E5:E21">(100*B5)/76</f>
        <v>100</v>
      </c>
      <c r="F5" s="327"/>
      <c r="G5" s="328"/>
    </row>
    <row r="6" spans="1:7" ht="22.5">
      <c r="A6" s="368" t="s">
        <v>945</v>
      </c>
      <c r="B6" s="370">
        <v>76</v>
      </c>
      <c r="C6" s="370"/>
      <c r="D6" s="369"/>
      <c r="E6" s="326">
        <f t="shared" si="0"/>
        <v>100</v>
      </c>
      <c r="F6" s="327"/>
      <c r="G6" s="328"/>
    </row>
    <row r="7" spans="1:7" ht="12.75">
      <c r="A7" s="368" t="s">
        <v>946</v>
      </c>
      <c r="B7" s="370">
        <v>76</v>
      </c>
      <c r="C7" s="370"/>
      <c r="D7" s="369"/>
      <c r="E7" s="326">
        <f t="shared" si="0"/>
        <v>100</v>
      </c>
      <c r="F7" s="327"/>
      <c r="G7" s="328"/>
    </row>
    <row r="8" spans="1:7" ht="22.5">
      <c r="A8" s="368" t="s">
        <v>437</v>
      </c>
      <c r="B8" s="370">
        <v>76</v>
      </c>
      <c r="C8" s="370"/>
      <c r="D8" s="369"/>
      <c r="E8" s="326">
        <f t="shared" si="0"/>
        <v>100</v>
      </c>
      <c r="F8" s="327"/>
      <c r="G8" s="328"/>
    </row>
    <row r="9" spans="1:7" ht="22.5">
      <c r="A9" s="368" t="s">
        <v>947</v>
      </c>
      <c r="B9" s="370">
        <v>70</v>
      </c>
      <c r="C9" s="370"/>
      <c r="D9" s="369">
        <v>6</v>
      </c>
      <c r="E9" s="326">
        <f t="shared" si="0"/>
        <v>92.10526315789474</v>
      </c>
      <c r="F9" s="327"/>
      <c r="G9" s="328">
        <f aca="true" t="shared" si="1" ref="G9:G20">(100*D9)/76</f>
        <v>7.894736842105263</v>
      </c>
    </row>
    <row r="10" spans="1:7" ht="22.5">
      <c r="A10" s="368" t="s">
        <v>948</v>
      </c>
      <c r="B10" s="370">
        <v>70</v>
      </c>
      <c r="C10" s="370"/>
      <c r="D10" s="369">
        <v>6</v>
      </c>
      <c r="E10" s="326">
        <f t="shared" si="0"/>
        <v>92.10526315789474</v>
      </c>
      <c r="F10" s="327"/>
      <c r="G10" s="328">
        <f t="shared" si="1"/>
        <v>7.894736842105263</v>
      </c>
    </row>
    <row r="11" spans="1:7" ht="22.5">
      <c r="A11" s="368" t="s">
        <v>434</v>
      </c>
      <c r="B11" s="370">
        <v>32</v>
      </c>
      <c r="C11" s="370">
        <v>44</v>
      </c>
      <c r="D11" s="369"/>
      <c r="E11" s="326">
        <f t="shared" si="0"/>
        <v>42.10526315789474</v>
      </c>
      <c r="F11" s="327">
        <f>(100*C11)/76</f>
        <v>57.89473684210526</v>
      </c>
      <c r="G11" s="328"/>
    </row>
    <row r="12" spans="1:7" ht="12.75">
      <c r="A12" s="368" t="s">
        <v>435</v>
      </c>
      <c r="B12" s="324">
        <v>1</v>
      </c>
      <c r="C12" s="324">
        <v>75</v>
      </c>
      <c r="D12" s="369"/>
      <c r="E12" s="326">
        <f t="shared" si="0"/>
        <v>1.3157894736842106</v>
      </c>
      <c r="F12" s="327">
        <f>(100*C12)/76</f>
        <v>98.6842105263158</v>
      </c>
      <c r="G12" s="328"/>
    </row>
    <row r="13" spans="1:7" ht="12.75">
      <c r="A13" s="368" t="s">
        <v>949</v>
      </c>
      <c r="B13" s="370">
        <v>76</v>
      </c>
      <c r="C13" s="370"/>
      <c r="D13" s="369"/>
      <c r="E13" s="326">
        <f t="shared" si="0"/>
        <v>100</v>
      </c>
      <c r="F13" s="327"/>
      <c r="G13" s="328"/>
    </row>
    <row r="14" spans="1:7" ht="12.75">
      <c r="A14" s="368" t="s">
        <v>950</v>
      </c>
      <c r="B14" s="370">
        <v>67</v>
      </c>
      <c r="C14" s="370"/>
      <c r="D14" s="369">
        <v>9</v>
      </c>
      <c r="E14" s="326">
        <f t="shared" si="0"/>
        <v>88.15789473684211</v>
      </c>
      <c r="F14" s="327"/>
      <c r="G14" s="328">
        <f t="shared" si="1"/>
        <v>11.842105263157896</v>
      </c>
    </row>
    <row r="15" spans="1:7" ht="12.75">
      <c r="A15" s="368" t="s">
        <v>951</v>
      </c>
      <c r="B15" s="370">
        <v>1</v>
      </c>
      <c r="C15" s="370"/>
      <c r="D15" s="369">
        <v>75</v>
      </c>
      <c r="E15" s="326">
        <f t="shared" si="0"/>
        <v>1.3157894736842106</v>
      </c>
      <c r="F15" s="327"/>
      <c r="G15" s="328">
        <f t="shared" si="1"/>
        <v>98.6842105263158</v>
      </c>
    </row>
    <row r="16" spans="1:7" ht="22.5">
      <c r="A16" s="368" t="s">
        <v>952</v>
      </c>
      <c r="B16" s="370">
        <v>76</v>
      </c>
      <c r="C16" s="370"/>
      <c r="D16" s="369"/>
      <c r="E16" s="326">
        <f t="shared" si="0"/>
        <v>100</v>
      </c>
      <c r="F16" s="327"/>
      <c r="G16" s="328"/>
    </row>
    <row r="17" spans="1:7" ht="22.5">
      <c r="A17" s="368" t="s">
        <v>953</v>
      </c>
      <c r="B17" s="370">
        <v>8</v>
      </c>
      <c r="C17" s="370"/>
      <c r="D17" s="369">
        <v>68</v>
      </c>
      <c r="E17" s="326">
        <f t="shared" si="0"/>
        <v>10.526315789473685</v>
      </c>
      <c r="F17" s="327"/>
      <c r="G17" s="328">
        <f t="shared" si="1"/>
        <v>89.47368421052632</v>
      </c>
    </row>
    <row r="18" spans="1:7" ht="22.5">
      <c r="A18" s="368" t="s">
        <v>957</v>
      </c>
      <c r="B18" s="370">
        <v>76</v>
      </c>
      <c r="C18" s="370">
        <v>30</v>
      </c>
      <c r="D18" s="369">
        <v>36</v>
      </c>
      <c r="E18" s="326">
        <f t="shared" si="0"/>
        <v>100</v>
      </c>
      <c r="F18" s="327">
        <f>(100*C18)/76</f>
        <v>39.473684210526315</v>
      </c>
      <c r="G18" s="328">
        <f t="shared" si="1"/>
        <v>47.36842105263158</v>
      </c>
    </row>
    <row r="19" spans="1:7" ht="22.5">
      <c r="A19" s="368" t="s">
        <v>436</v>
      </c>
      <c r="B19" s="370">
        <v>10</v>
      </c>
      <c r="C19" s="370">
        <v>30</v>
      </c>
      <c r="D19" s="369">
        <v>36</v>
      </c>
      <c r="E19" s="326">
        <f t="shared" si="0"/>
        <v>13.157894736842104</v>
      </c>
      <c r="F19" s="327">
        <f>(100*C19)/76</f>
        <v>39.473684210526315</v>
      </c>
      <c r="G19" s="328">
        <f t="shared" si="1"/>
        <v>47.36842105263158</v>
      </c>
    </row>
    <row r="20" spans="1:7" ht="12.75">
      <c r="A20" s="368" t="s">
        <v>380</v>
      </c>
      <c r="B20" s="370">
        <v>8</v>
      </c>
      <c r="C20" s="370"/>
      <c r="D20" s="369">
        <v>67</v>
      </c>
      <c r="E20" s="326">
        <f t="shared" si="0"/>
        <v>10.526315789473685</v>
      </c>
      <c r="F20" s="327"/>
      <c r="G20" s="328">
        <f t="shared" si="1"/>
        <v>88.15789473684211</v>
      </c>
    </row>
    <row r="21" spans="1:7" ht="23.25" thickBot="1">
      <c r="A21" s="371" t="s">
        <v>579</v>
      </c>
      <c r="B21" s="372">
        <v>76</v>
      </c>
      <c r="C21" s="372"/>
      <c r="D21" s="373"/>
      <c r="E21" s="334">
        <f t="shared" si="0"/>
        <v>100</v>
      </c>
      <c r="F21" s="335"/>
      <c r="G21" s="336"/>
    </row>
    <row r="24" spans="1:6" ht="12.75">
      <c r="A24" s="44"/>
      <c r="B24" s="44"/>
      <c r="C24" s="307"/>
      <c r="D24" s="337"/>
      <c r="E24" s="337"/>
      <c r="F24" s="337"/>
    </row>
    <row r="25" spans="1:6" ht="12.75">
      <c r="A25" s="306"/>
      <c r="B25" s="338"/>
      <c r="C25" s="339"/>
      <c r="D25" s="339"/>
      <c r="E25" s="339"/>
      <c r="F25" s="339"/>
    </row>
    <row r="26" spans="1:6" ht="12.75">
      <c r="A26" s="340"/>
      <c r="B26" s="374"/>
      <c r="C26" s="375"/>
      <c r="D26" s="376"/>
      <c r="E26" s="376"/>
      <c r="F26" s="376"/>
    </row>
    <row r="27" spans="1:6" ht="12.75">
      <c r="A27" s="340"/>
      <c r="B27" s="374"/>
      <c r="C27" s="375"/>
      <c r="D27" s="376"/>
      <c r="E27" s="376"/>
      <c r="F27" s="376"/>
    </row>
    <row r="28" spans="1:6" ht="12.75">
      <c r="A28" s="340"/>
      <c r="B28" s="377"/>
      <c r="C28" s="377"/>
      <c r="D28" s="376"/>
      <c r="E28" s="376"/>
      <c r="F28" s="376"/>
    </row>
    <row r="29" spans="1:6" ht="12.75">
      <c r="A29" s="340"/>
      <c r="B29" s="377"/>
      <c r="C29" s="377"/>
      <c r="D29" s="376"/>
      <c r="E29" s="376"/>
      <c r="F29" s="376"/>
    </row>
    <row r="30" spans="1:6" ht="12.75">
      <c r="A30" s="340"/>
      <c r="B30" s="377"/>
      <c r="C30" s="377"/>
      <c r="D30" s="376"/>
      <c r="E30" s="376"/>
      <c r="F30" s="376"/>
    </row>
    <row r="31" spans="1:6" ht="12.75">
      <c r="A31" s="340"/>
      <c r="B31" s="377"/>
      <c r="C31" s="377"/>
      <c r="D31" s="376"/>
      <c r="E31" s="376"/>
      <c r="F31" s="376"/>
    </row>
    <row r="32" spans="1:6" ht="12.75">
      <c r="A32" s="340"/>
      <c r="B32" s="377"/>
      <c r="C32" s="377"/>
      <c r="D32" s="376"/>
      <c r="E32" s="376"/>
      <c r="F32" s="376"/>
    </row>
    <row r="33" spans="1:6" ht="12.75">
      <c r="A33" s="378"/>
      <c r="B33" s="377"/>
      <c r="C33" s="377"/>
      <c r="D33" s="376"/>
      <c r="E33" s="376"/>
      <c r="F33" s="376"/>
    </row>
    <row r="34" spans="1:6" ht="12.75">
      <c r="A34" s="378"/>
      <c r="B34" s="377"/>
      <c r="C34" s="377"/>
      <c r="D34" s="376"/>
      <c r="E34" s="376"/>
      <c r="F34" s="376"/>
    </row>
    <row r="35" spans="1:6" ht="12.75">
      <c r="A35" s="379"/>
      <c r="B35" s="377"/>
      <c r="C35" s="377"/>
      <c r="D35" s="376"/>
      <c r="E35" s="376"/>
      <c r="F35" s="376"/>
    </row>
    <row r="36" spans="1:6" ht="12.75">
      <c r="A36" s="379"/>
      <c r="B36" s="341"/>
      <c r="C36" s="341"/>
      <c r="D36" s="376"/>
      <c r="E36" s="376"/>
      <c r="F36" s="376"/>
    </row>
    <row r="37" spans="1:6" ht="12.75">
      <c r="A37" s="379"/>
      <c r="B37" s="341"/>
      <c r="C37" s="341"/>
      <c r="D37" s="376"/>
      <c r="E37" s="376"/>
      <c r="F37" s="376"/>
    </row>
    <row r="38" spans="1:6" ht="12.75">
      <c r="A38" s="379"/>
      <c r="B38" s="341"/>
      <c r="C38" s="341"/>
      <c r="D38" s="376"/>
      <c r="E38" s="376"/>
      <c r="F38" s="376"/>
    </row>
    <row r="39" spans="1:6" ht="12.75">
      <c r="A39" s="379"/>
      <c r="B39" s="341"/>
      <c r="C39" s="341"/>
      <c r="D39" s="376"/>
      <c r="E39" s="376"/>
      <c r="F39" s="376"/>
    </row>
    <row r="40" spans="1:6" ht="12.75">
      <c r="A40" s="378"/>
      <c r="B40" s="377"/>
      <c r="C40" s="377"/>
      <c r="D40" s="376"/>
      <c r="E40" s="376"/>
      <c r="F40" s="376"/>
    </row>
    <row r="41" spans="1:6" ht="12.75">
      <c r="A41" s="378"/>
      <c r="B41" s="377"/>
      <c r="C41" s="377"/>
      <c r="D41" s="376"/>
      <c r="E41" s="376"/>
      <c r="F41" s="376"/>
    </row>
    <row r="42" spans="1:6" ht="12.75">
      <c r="A42" s="378"/>
      <c r="B42" s="377"/>
      <c r="C42" s="377"/>
      <c r="D42" s="376"/>
      <c r="E42" s="376"/>
      <c r="F42" s="376"/>
    </row>
    <row r="43" spans="1:6" ht="12.75">
      <c r="A43" s="378"/>
      <c r="B43" s="377"/>
      <c r="C43" s="377"/>
      <c r="D43" s="376"/>
      <c r="E43" s="376"/>
      <c r="F43" s="376"/>
    </row>
    <row r="44" spans="1:6" ht="12.75">
      <c r="A44" s="378"/>
      <c r="B44" s="377"/>
      <c r="C44" s="377"/>
      <c r="D44" s="376"/>
      <c r="E44" s="376"/>
      <c r="F44" s="376"/>
    </row>
    <row r="45" spans="1:6" ht="12.75">
      <c r="A45" s="378"/>
      <c r="B45" s="377"/>
      <c r="C45" s="377"/>
      <c r="D45" s="376"/>
      <c r="E45" s="376"/>
      <c r="F45" s="376"/>
    </row>
    <row r="46" spans="1:6" ht="12.75">
      <c r="A46" s="378"/>
      <c r="B46" s="377"/>
      <c r="C46" s="377"/>
      <c r="D46" s="376"/>
      <c r="E46" s="376"/>
      <c r="F46" s="376"/>
    </row>
    <row r="47" spans="1:6" ht="12.75">
      <c r="A47" s="378"/>
      <c r="B47" s="377"/>
      <c r="C47" s="377"/>
      <c r="D47" s="376"/>
      <c r="E47" s="376"/>
      <c r="F47" s="376"/>
    </row>
    <row r="48" spans="1:6" ht="12.75">
      <c r="A48" s="378"/>
      <c r="B48" s="377"/>
      <c r="C48" s="377"/>
      <c r="D48" s="376"/>
      <c r="E48" s="376"/>
      <c r="F48" s="376"/>
    </row>
    <row r="49" spans="1:6" ht="12.75">
      <c r="A49" s="378"/>
      <c r="B49" s="377"/>
      <c r="C49" s="377"/>
      <c r="D49" s="376"/>
      <c r="E49" s="376"/>
      <c r="F49" s="376"/>
    </row>
    <row r="50" spans="1:6" ht="12.75">
      <c r="A50" s="378"/>
      <c r="B50" s="377"/>
      <c r="C50" s="377"/>
      <c r="D50" s="376"/>
      <c r="E50" s="376"/>
      <c r="F50" s="376"/>
    </row>
    <row r="51" spans="1:6" ht="12.75">
      <c r="A51" s="378"/>
      <c r="B51" s="377"/>
      <c r="C51" s="377"/>
      <c r="D51" s="376"/>
      <c r="E51" s="376"/>
      <c r="F51" s="376"/>
    </row>
    <row r="52" spans="1:6" ht="12.75">
      <c r="A52" s="378"/>
      <c r="B52" s="377"/>
      <c r="C52" s="377"/>
      <c r="D52" s="376"/>
      <c r="E52" s="376"/>
      <c r="F52" s="376"/>
    </row>
    <row r="53" spans="1:6" ht="12.75">
      <c r="A53" s="378"/>
      <c r="B53" s="377"/>
      <c r="C53" s="377"/>
      <c r="D53" s="376"/>
      <c r="E53" s="376"/>
      <c r="F53" s="376"/>
    </row>
    <row r="54" spans="1:6" ht="12.75">
      <c r="A54" s="378"/>
      <c r="B54" s="377"/>
      <c r="C54" s="377"/>
      <c r="D54" s="376"/>
      <c r="E54" s="376"/>
      <c r="F54" s="376"/>
    </row>
    <row r="55" spans="1:6" ht="12.75">
      <c r="A55" s="378"/>
      <c r="B55" s="377"/>
      <c r="C55" s="377"/>
      <c r="D55" s="376"/>
      <c r="E55" s="376"/>
      <c r="F55" s="376"/>
    </row>
    <row r="56" spans="1:6" ht="12.75">
      <c r="A56" s="378"/>
      <c r="B56" s="377"/>
      <c r="C56" s="377"/>
      <c r="D56" s="376"/>
      <c r="E56" s="376"/>
      <c r="F56" s="376"/>
    </row>
    <row r="57" spans="1:6" ht="12.75">
      <c r="A57" s="378"/>
      <c r="B57" s="377"/>
      <c r="C57" s="377"/>
      <c r="D57" s="376"/>
      <c r="E57" s="376"/>
      <c r="F57" s="376"/>
    </row>
    <row r="58" spans="1:6" ht="12.75">
      <c r="A58" s="378"/>
      <c r="B58" s="377"/>
      <c r="C58" s="377"/>
      <c r="D58" s="376"/>
      <c r="E58" s="376"/>
      <c r="F58" s="376"/>
    </row>
    <row r="59" spans="1:6" ht="12.75">
      <c r="A59" s="378"/>
      <c r="B59" s="377"/>
      <c r="C59" s="377"/>
      <c r="D59" s="376"/>
      <c r="E59" s="376"/>
      <c r="F59" s="376"/>
    </row>
    <row r="60" spans="1:6" ht="12.75">
      <c r="A60" s="378"/>
      <c r="B60" s="377"/>
      <c r="C60" s="377"/>
      <c r="D60" s="376"/>
      <c r="E60" s="376"/>
      <c r="F60" s="376"/>
    </row>
    <row r="61" spans="1:6" ht="12.75">
      <c r="A61" s="378"/>
      <c r="B61" s="377"/>
      <c r="C61" s="377"/>
      <c r="D61" s="376"/>
      <c r="E61" s="376"/>
      <c r="F61" s="376"/>
    </row>
    <row r="62" spans="1:6" ht="12.75">
      <c r="A62" s="378"/>
      <c r="B62" s="377"/>
      <c r="C62" s="377"/>
      <c r="D62" s="376"/>
      <c r="E62" s="376"/>
      <c r="F62" s="376"/>
    </row>
    <row r="63" spans="1:6" ht="12.75">
      <c r="A63" s="378"/>
      <c r="B63" s="377"/>
      <c r="C63" s="377"/>
      <c r="D63" s="376"/>
      <c r="E63" s="376"/>
      <c r="F63" s="376"/>
    </row>
    <row r="64" spans="1:6" ht="12.75">
      <c r="A64" s="378"/>
      <c r="B64" s="377"/>
      <c r="C64" s="377"/>
      <c r="D64" s="376"/>
      <c r="E64" s="376"/>
      <c r="F64" s="376"/>
    </row>
    <row r="65" spans="1:6" ht="12.75">
      <c r="A65" s="378"/>
      <c r="B65" s="377"/>
      <c r="C65" s="377"/>
      <c r="D65" s="376"/>
      <c r="E65" s="376"/>
      <c r="F65" s="376"/>
    </row>
    <row r="66" spans="1:6" ht="12.75">
      <c r="A66" s="378"/>
      <c r="B66" s="377"/>
      <c r="C66" s="377"/>
      <c r="D66" s="376"/>
      <c r="E66" s="376"/>
      <c r="F66" s="376"/>
    </row>
    <row r="67" spans="1:6" ht="12.75">
      <c r="A67" s="378"/>
      <c r="B67" s="377"/>
      <c r="C67" s="377"/>
      <c r="D67" s="376"/>
      <c r="E67" s="376"/>
      <c r="F67" s="376"/>
    </row>
    <row r="68" spans="1:6" ht="12.75">
      <c r="A68" s="378"/>
      <c r="B68" s="377"/>
      <c r="C68" s="377"/>
      <c r="D68" s="376"/>
      <c r="E68" s="376"/>
      <c r="F68" s="376"/>
    </row>
    <row r="69" spans="1:6" ht="12.75">
      <c r="A69" s="378"/>
      <c r="B69" s="377"/>
      <c r="C69" s="377"/>
      <c r="D69" s="376"/>
      <c r="E69" s="376"/>
      <c r="F69" s="376"/>
    </row>
    <row r="70" spans="1:6" ht="12.75">
      <c r="A70" s="378"/>
      <c r="B70" s="377"/>
      <c r="C70" s="377"/>
      <c r="D70" s="376"/>
      <c r="E70" s="376"/>
      <c r="F70" s="376"/>
    </row>
    <row r="71" spans="1:6" ht="12.75">
      <c r="A71" s="340"/>
      <c r="B71" s="377"/>
      <c r="C71" s="377"/>
      <c r="D71" s="376"/>
      <c r="E71" s="376"/>
      <c r="F71" s="376"/>
    </row>
    <row r="72" spans="1:6" ht="12.75">
      <c r="A72" s="340"/>
      <c r="B72" s="377"/>
      <c r="C72" s="377"/>
      <c r="D72" s="376"/>
      <c r="E72" s="376"/>
      <c r="F72" s="376"/>
    </row>
    <row r="73" spans="1:6" ht="12.75">
      <c r="A73" s="340"/>
      <c r="B73" s="377"/>
      <c r="C73" s="377"/>
      <c r="D73" s="376"/>
      <c r="E73" s="376"/>
      <c r="F73" s="376"/>
    </row>
    <row r="74" spans="1:6" ht="12.75">
      <c r="A74" s="340"/>
      <c r="B74" s="377"/>
      <c r="C74" s="377"/>
      <c r="D74" s="376"/>
      <c r="E74" s="376"/>
      <c r="F74" s="376"/>
    </row>
    <row r="75" spans="1:6" ht="12.75">
      <c r="A75" s="340"/>
      <c r="B75" s="377"/>
      <c r="C75" s="377"/>
      <c r="D75" s="376"/>
      <c r="E75" s="376"/>
      <c r="F75" s="376"/>
    </row>
    <row r="76" spans="1:6" ht="12.75">
      <c r="A76" s="378"/>
      <c r="B76" s="377"/>
      <c r="C76" s="377"/>
      <c r="D76" s="376"/>
      <c r="E76" s="376"/>
      <c r="F76" s="376"/>
    </row>
    <row r="77" spans="1:6" ht="12.75">
      <c r="A77" s="378"/>
      <c r="B77" s="377"/>
      <c r="C77" s="377"/>
      <c r="D77" s="376"/>
      <c r="E77" s="376"/>
      <c r="F77" s="376"/>
    </row>
    <row r="78" spans="1:6" ht="12.75">
      <c r="A78" s="378"/>
      <c r="B78" s="377"/>
      <c r="C78" s="377"/>
      <c r="D78" s="376"/>
      <c r="E78" s="376"/>
      <c r="F78" s="376"/>
    </row>
    <row r="79" spans="1:6" ht="12.75">
      <c r="A79" s="378"/>
      <c r="B79" s="377"/>
      <c r="C79" s="377"/>
      <c r="D79" s="376"/>
      <c r="E79" s="376"/>
      <c r="F79" s="376"/>
    </row>
    <row r="80" spans="1:6" ht="12.75">
      <c r="A80" s="380"/>
      <c r="B80" s="337"/>
      <c r="C80" s="337"/>
      <c r="D80" s="337"/>
      <c r="E80" s="337"/>
      <c r="F80" s="337"/>
    </row>
    <row r="81" spans="1:6" ht="12.75">
      <c r="A81" s="380"/>
      <c r="B81" s="337"/>
      <c r="C81" s="337"/>
      <c r="D81" s="337"/>
      <c r="E81" s="337"/>
      <c r="F81" s="337"/>
    </row>
    <row r="82" spans="1:6" ht="12.75">
      <c r="A82" s="380"/>
      <c r="B82" s="337"/>
      <c r="C82" s="337"/>
      <c r="D82" s="337"/>
      <c r="E82" s="337"/>
      <c r="F82" s="337"/>
    </row>
    <row r="83" spans="1:6" ht="12.75">
      <c r="A83" s="380"/>
      <c r="B83" s="337"/>
      <c r="C83" s="337"/>
      <c r="D83" s="337"/>
      <c r="E83" s="337"/>
      <c r="F83" s="337"/>
    </row>
    <row r="84" spans="1:6" ht="12.75">
      <c r="A84" s="380"/>
      <c r="B84" s="337"/>
      <c r="C84" s="337"/>
      <c r="D84" s="337"/>
      <c r="E84" s="337"/>
      <c r="F84" s="337"/>
    </row>
    <row r="85" spans="1:6" ht="12.75">
      <c r="A85" s="380"/>
      <c r="B85" s="337"/>
      <c r="C85" s="337"/>
      <c r="D85" s="337"/>
      <c r="E85" s="337"/>
      <c r="F85" s="337"/>
    </row>
    <row r="86" spans="1:6" ht="12.75">
      <c r="A86" s="380"/>
      <c r="B86" s="337"/>
      <c r="C86" s="337"/>
      <c r="D86" s="337"/>
      <c r="E86" s="337"/>
      <c r="F86" s="337"/>
    </row>
    <row r="87" spans="1:6" ht="12.75">
      <c r="A87" s="380"/>
      <c r="B87" s="337"/>
      <c r="C87" s="337"/>
      <c r="D87" s="337"/>
      <c r="E87" s="337"/>
      <c r="F87" s="337"/>
    </row>
    <row r="88" spans="1:6" ht="12.75">
      <c r="A88" s="380"/>
      <c r="B88" s="337"/>
      <c r="C88" s="337"/>
      <c r="D88" s="337"/>
      <c r="E88" s="337"/>
      <c r="F88" s="337"/>
    </row>
    <row r="89" ht="12.75">
      <c r="A89" s="381"/>
    </row>
    <row r="90" ht="12.75">
      <c r="A90" s="381"/>
    </row>
    <row r="91" ht="12.75">
      <c r="A91" s="381"/>
    </row>
    <row r="92" ht="12.75">
      <c r="A92" s="381"/>
    </row>
    <row r="93" ht="12.75">
      <c r="A93" s="381"/>
    </row>
    <row r="94" ht="12.75">
      <c r="A94" s="381"/>
    </row>
    <row r="95" ht="12.75">
      <c r="A95" s="381"/>
    </row>
    <row r="96" ht="12.75">
      <c r="A96" s="381"/>
    </row>
    <row r="97" ht="12.75">
      <c r="A97" s="381"/>
    </row>
    <row r="98" ht="12.75">
      <c r="A98" s="381"/>
    </row>
    <row r="99" ht="12.75">
      <c r="A99" s="381"/>
    </row>
    <row r="100" ht="12.75">
      <c r="A100" s="381"/>
    </row>
    <row r="101" ht="12.75">
      <c r="A101" s="381"/>
    </row>
    <row r="102" ht="12.75">
      <c r="A102" s="381"/>
    </row>
    <row r="103" ht="12.75">
      <c r="A103" s="381"/>
    </row>
    <row r="104" ht="12.75">
      <c r="A104" s="381"/>
    </row>
    <row r="105" ht="12.75">
      <c r="A105" s="381"/>
    </row>
    <row r="106" ht="12.75">
      <c r="A106" s="381"/>
    </row>
    <row r="107" ht="12.75">
      <c r="A107" s="381"/>
    </row>
    <row r="108" ht="12.75">
      <c r="A108" s="381"/>
    </row>
    <row r="109" ht="12.75">
      <c r="A109" s="381"/>
    </row>
    <row r="110" ht="12.75">
      <c r="A110" s="381"/>
    </row>
    <row r="111" ht="12.75">
      <c r="A111" s="381"/>
    </row>
    <row r="112" ht="12.75">
      <c r="A112" s="381"/>
    </row>
    <row r="113" ht="12.75">
      <c r="A113" s="381"/>
    </row>
    <row r="114" ht="12.75">
      <c r="A114" s="381"/>
    </row>
    <row r="115" ht="12.75">
      <c r="A115" s="381"/>
    </row>
    <row r="116" ht="12.75">
      <c r="A116" s="381"/>
    </row>
    <row r="117" ht="12.75">
      <c r="A117" s="381"/>
    </row>
    <row r="118" ht="12.75">
      <c r="A118" s="381"/>
    </row>
    <row r="119" ht="12.75">
      <c r="A119" s="381"/>
    </row>
    <row r="120" ht="12.75">
      <c r="A120" s="381"/>
    </row>
    <row r="121" ht="12.75">
      <c r="A121" s="381"/>
    </row>
    <row r="122" ht="12.75">
      <c r="A122" s="381"/>
    </row>
    <row r="123" ht="12.75">
      <c r="A123" s="381"/>
    </row>
    <row r="124" ht="12.75">
      <c r="A124" s="381"/>
    </row>
    <row r="125" ht="12.75">
      <c r="A125" s="381"/>
    </row>
    <row r="126" ht="12.75">
      <c r="A126" s="381"/>
    </row>
    <row r="127" ht="12.75">
      <c r="A127" s="381"/>
    </row>
    <row r="128" ht="12.75">
      <c r="A128" s="381"/>
    </row>
    <row r="129" ht="12.75">
      <c r="A129" s="381"/>
    </row>
    <row r="130" ht="12.75">
      <c r="A130" s="381"/>
    </row>
    <row r="131" ht="12.75">
      <c r="A131" s="381"/>
    </row>
    <row r="132" ht="12.75">
      <c r="A132" s="381"/>
    </row>
    <row r="133" ht="12.75">
      <c r="A133" s="381"/>
    </row>
    <row r="134" ht="12.75">
      <c r="A134" s="381"/>
    </row>
    <row r="135" ht="12.75">
      <c r="A135" s="381"/>
    </row>
    <row r="136" ht="12.75">
      <c r="A136" s="381"/>
    </row>
    <row r="137" ht="12.75">
      <c r="A137" s="381"/>
    </row>
    <row r="138" ht="12.75">
      <c r="A138" s="381"/>
    </row>
    <row r="139" ht="12.75">
      <c r="A139" s="381"/>
    </row>
    <row r="140" ht="12.75">
      <c r="A140" s="381"/>
    </row>
    <row r="141" ht="12.75">
      <c r="A141" s="381"/>
    </row>
    <row r="142" ht="12.75">
      <c r="A142" s="381"/>
    </row>
    <row r="143" ht="12.75">
      <c r="A143" s="381"/>
    </row>
    <row r="144" ht="12.75">
      <c r="A144" s="381"/>
    </row>
    <row r="145" ht="12.75">
      <c r="A145" s="381"/>
    </row>
    <row r="146" ht="12.75">
      <c r="A146" s="381"/>
    </row>
    <row r="147" ht="12.75">
      <c r="A147" s="381"/>
    </row>
    <row r="148" ht="12.75">
      <c r="A148" s="381"/>
    </row>
    <row r="149" ht="12.75">
      <c r="A149" s="381"/>
    </row>
    <row r="150" ht="12.75">
      <c r="A150" s="381"/>
    </row>
    <row r="151" ht="12.75">
      <c r="A151" s="381"/>
    </row>
    <row r="152" ht="12.75">
      <c r="A152" s="381"/>
    </row>
    <row r="153" ht="12.75">
      <c r="A153" s="381"/>
    </row>
    <row r="154" ht="12.75">
      <c r="A154" s="381"/>
    </row>
    <row r="155" ht="12.75">
      <c r="A155" s="381"/>
    </row>
    <row r="156" ht="12.75">
      <c r="A156" s="381"/>
    </row>
    <row r="157" ht="12.75">
      <c r="A157" s="381"/>
    </row>
    <row r="158" ht="12.75">
      <c r="A158" s="381"/>
    </row>
    <row r="159" ht="12.75">
      <c r="A159" s="381"/>
    </row>
    <row r="160" ht="12.75">
      <c r="A160" s="381"/>
    </row>
    <row r="161" ht="12.75">
      <c r="A161" s="381"/>
    </row>
    <row r="162" ht="12.75">
      <c r="A162" s="381"/>
    </row>
    <row r="163" ht="12.75">
      <c r="A163" s="381"/>
    </row>
    <row r="164" ht="12.75">
      <c r="A164" s="381"/>
    </row>
    <row r="165" ht="12.75">
      <c r="A165" s="381"/>
    </row>
    <row r="166" ht="12.75">
      <c r="A166" s="381"/>
    </row>
    <row r="167" ht="12.75">
      <c r="A167" s="381"/>
    </row>
    <row r="168" ht="12.75">
      <c r="A168" s="381"/>
    </row>
    <row r="169" ht="12.75">
      <c r="A169" s="381"/>
    </row>
    <row r="170" ht="12.75">
      <c r="A170" s="381"/>
    </row>
    <row r="171" ht="12.75">
      <c r="A171" s="381"/>
    </row>
    <row r="172" ht="12.75">
      <c r="A172" s="381"/>
    </row>
    <row r="173" ht="12.75">
      <c r="A173" s="381"/>
    </row>
    <row r="174" ht="12.75">
      <c r="A174" s="381"/>
    </row>
    <row r="175" ht="12.75">
      <c r="A175" s="381"/>
    </row>
    <row r="176" ht="12.75">
      <c r="A176" s="381"/>
    </row>
    <row r="177" ht="12.75">
      <c r="A177" s="381"/>
    </row>
    <row r="178" ht="12.75">
      <c r="A178" s="381"/>
    </row>
    <row r="179" ht="12.75">
      <c r="A179" s="381"/>
    </row>
    <row r="180" ht="12.75">
      <c r="A180" s="381"/>
    </row>
    <row r="181" ht="12.75">
      <c r="A181" s="381"/>
    </row>
    <row r="182" ht="12.75">
      <c r="A182" s="381"/>
    </row>
    <row r="183" ht="12.75">
      <c r="A183" s="381"/>
    </row>
    <row r="184" ht="12.75">
      <c r="A184" s="381"/>
    </row>
    <row r="185" ht="12.75">
      <c r="A185" s="381"/>
    </row>
    <row r="186" ht="12.75">
      <c r="A186" s="381"/>
    </row>
    <row r="187" ht="12.75">
      <c r="A187" s="381"/>
    </row>
    <row r="188" ht="12.75">
      <c r="A188" s="381"/>
    </row>
    <row r="189" ht="12.75">
      <c r="A189" s="381"/>
    </row>
    <row r="190" ht="12.75">
      <c r="A190" s="381"/>
    </row>
    <row r="191" ht="12.75">
      <c r="A191" s="381"/>
    </row>
    <row r="192" ht="12.75">
      <c r="A192" s="381"/>
    </row>
    <row r="193" ht="12.75">
      <c r="A193" s="381"/>
    </row>
    <row r="194" ht="12.75">
      <c r="A194" s="381"/>
    </row>
    <row r="195" ht="12.75">
      <c r="A195" s="381"/>
    </row>
    <row r="196" ht="12.75">
      <c r="A196" s="381"/>
    </row>
    <row r="197" ht="12.75">
      <c r="A197" s="381"/>
    </row>
    <row r="198" ht="12.75">
      <c r="A198" s="381"/>
    </row>
    <row r="199" ht="12.75">
      <c r="A199" s="381"/>
    </row>
    <row r="200" ht="12.75">
      <c r="A200" s="381"/>
    </row>
    <row r="201" ht="12.75">
      <c r="A201" s="381"/>
    </row>
    <row r="202" ht="12.75">
      <c r="A202" s="381"/>
    </row>
    <row r="203" ht="12.75">
      <c r="A203" s="381"/>
    </row>
    <row r="204" ht="12.75">
      <c r="A204" s="381"/>
    </row>
    <row r="205" ht="12.75">
      <c r="A205" s="381"/>
    </row>
    <row r="206" ht="12.75">
      <c r="A206" s="381"/>
    </row>
    <row r="207" ht="12.75">
      <c r="A207" s="381"/>
    </row>
    <row r="208" ht="12.75">
      <c r="A208" s="381"/>
    </row>
    <row r="209" ht="12.75">
      <c r="A209" s="381"/>
    </row>
    <row r="210" ht="12.75">
      <c r="A210" s="381"/>
    </row>
    <row r="211" ht="12.75">
      <c r="A211" s="381"/>
    </row>
    <row r="212" ht="12.75">
      <c r="A212" s="381"/>
    </row>
    <row r="213" ht="12.75">
      <c r="A213" s="381"/>
    </row>
    <row r="214" ht="12.75">
      <c r="A214" s="381"/>
    </row>
    <row r="215" ht="12.75">
      <c r="A215" s="381"/>
    </row>
    <row r="216" ht="12.75">
      <c r="A216" s="381"/>
    </row>
    <row r="217" ht="12.75">
      <c r="A217" s="381"/>
    </row>
    <row r="218" ht="12.75">
      <c r="A218" s="381"/>
    </row>
    <row r="219" ht="12.75">
      <c r="A219" s="381"/>
    </row>
    <row r="220" ht="12.75">
      <c r="A220" s="381"/>
    </row>
    <row r="221" ht="12.75">
      <c r="A221" s="381"/>
    </row>
    <row r="222" ht="12.75">
      <c r="A222" s="381"/>
    </row>
    <row r="223" ht="12.75">
      <c r="A223" s="381"/>
    </row>
    <row r="224" ht="12.75">
      <c r="A224" s="381"/>
    </row>
    <row r="225" ht="12.75">
      <c r="A225" s="381"/>
    </row>
    <row r="226" ht="12.75">
      <c r="A226" s="381"/>
    </row>
    <row r="227" ht="12.75">
      <c r="A227" s="381"/>
    </row>
    <row r="228" ht="12.75">
      <c r="A228" s="381"/>
    </row>
    <row r="229" ht="12.75">
      <c r="A229" s="381"/>
    </row>
    <row r="230" ht="12.75">
      <c r="A230" s="381"/>
    </row>
    <row r="231" ht="12.75">
      <c r="A231" s="381"/>
    </row>
    <row r="232" ht="12.75">
      <c r="A232" s="381"/>
    </row>
    <row r="233" ht="12.75">
      <c r="A233" s="381"/>
    </row>
    <row r="234" ht="12.75">
      <c r="A234" s="381"/>
    </row>
    <row r="235" ht="12.75">
      <c r="A235" s="381"/>
    </row>
    <row r="236" ht="12.75">
      <c r="A236" s="381"/>
    </row>
    <row r="237" ht="12.75">
      <c r="A237" s="381"/>
    </row>
    <row r="238" ht="12.75">
      <c r="A238" s="381"/>
    </row>
    <row r="239" ht="12.75">
      <c r="A239" s="381"/>
    </row>
    <row r="240" ht="12.75">
      <c r="A240" s="381"/>
    </row>
    <row r="241" ht="12.75">
      <c r="A241" s="381"/>
    </row>
    <row r="242" ht="12.75">
      <c r="A242" s="381"/>
    </row>
    <row r="243" ht="12.75">
      <c r="A243" s="381"/>
    </row>
    <row r="244" ht="12.75">
      <c r="A244" s="381"/>
    </row>
    <row r="245" ht="12.75">
      <c r="A245" s="381"/>
    </row>
    <row r="246" ht="12.75">
      <c r="A246" s="381"/>
    </row>
    <row r="247" ht="12.75">
      <c r="A247" s="381"/>
    </row>
    <row r="248" ht="12.75">
      <c r="A248" s="381"/>
    </row>
    <row r="249" ht="12.75">
      <c r="A249" s="381"/>
    </row>
    <row r="250" ht="12.75">
      <c r="A250" s="381"/>
    </row>
    <row r="251" ht="12.75">
      <c r="A251" s="381"/>
    </row>
    <row r="252" ht="12.75">
      <c r="A252" s="381"/>
    </row>
    <row r="253" ht="12.75">
      <c r="A253" s="381"/>
    </row>
    <row r="254" ht="12.75">
      <c r="A254" s="381"/>
    </row>
    <row r="255" ht="12.75">
      <c r="A255" s="381"/>
    </row>
    <row r="256" ht="12.75">
      <c r="A256" s="381"/>
    </row>
    <row r="257" ht="12.75">
      <c r="A257" s="381"/>
    </row>
    <row r="258" ht="12.75">
      <c r="A258" s="381"/>
    </row>
    <row r="259" ht="12.75">
      <c r="A259" s="381"/>
    </row>
    <row r="260" ht="12.75">
      <c r="A260" s="381"/>
    </row>
    <row r="261" ht="12.75">
      <c r="A261" s="381"/>
    </row>
    <row r="262" ht="12.75">
      <c r="A262" s="381"/>
    </row>
    <row r="263" ht="12.75">
      <c r="A263" s="381"/>
    </row>
    <row r="264" ht="12.75">
      <c r="A264" s="381"/>
    </row>
    <row r="265" ht="12.75">
      <c r="A265" s="381"/>
    </row>
    <row r="266" ht="12.75">
      <c r="A266" s="381"/>
    </row>
    <row r="267" ht="12.75">
      <c r="A267" s="381"/>
    </row>
    <row r="268" ht="12.75">
      <c r="A268" s="381"/>
    </row>
    <row r="269" ht="12.75">
      <c r="A269" s="381"/>
    </row>
    <row r="270" ht="12.75">
      <c r="A270" s="381"/>
    </row>
    <row r="271" ht="12.75">
      <c r="A271" s="381"/>
    </row>
    <row r="272" ht="12.75">
      <c r="A272" s="381"/>
    </row>
    <row r="273" ht="12.75">
      <c r="A273" s="381"/>
    </row>
    <row r="274" ht="12.75">
      <c r="A274" s="381"/>
    </row>
    <row r="275" ht="12.75">
      <c r="A275" s="381"/>
    </row>
    <row r="276" ht="12.75">
      <c r="A276" s="381"/>
    </row>
    <row r="277" ht="12.75">
      <c r="A277" s="381"/>
    </row>
    <row r="278" ht="12.75">
      <c r="A278" s="381"/>
    </row>
    <row r="279" ht="12.75">
      <c r="A279" s="381"/>
    </row>
    <row r="280" ht="12.75">
      <c r="A280" s="381"/>
    </row>
    <row r="281" ht="12.75">
      <c r="A281" s="381"/>
    </row>
    <row r="282" ht="12.75">
      <c r="A282" s="381"/>
    </row>
    <row r="283" ht="12.75">
      <c r="A283" s="381"/>
    </row>
    <row r="284" ht="12.75">
      <c r="A284" s="381"/>
    </row>
    <row r="285" ht="12.75">
      <c r="A285" s="381"/>
    </row>
    <row r="286" ht="12.75">
      <c r="A286" s="381"/>
    </row>
    <row r="287" ht="12.75">
      <c r="A287" s="381"/>
    </row>
    <row r="288" ht="12.75">
      <c r="A288" s="381"/>
    </row>
    <row r="289" ht="12.75">
      <c r="A289" s="381"/>
    </row>
    <row r="290" ht="12.75">
      <c r="A290" s="381"/>
    </row>
    <row r="291" ht="12.75">
      <c r="A291" s="381"/>
    </row>
    <row r="292" ht="12.75">
      <c r="A292" s="381"/>
    </row>
    <row r="293" ht="12.75">
      <c r="A293" s="381"/>
    </row>
    <row r="294" ht="12.75">
      <c r="A294" s="381"/>
    </row>
    <row r="295" ht="12.75">
      <c r="A295" s="381"/>
    </row>
    <row r="296" ht="12.75">
      <c r="A296" s="381"/>
    </row>
    <row r="297" ht="12.75">
      <c r="A297" s="381"/>
    </row>
    <row r="298" ht="12.75">
      <c r="A298" s="381"/>
    </row>
    <row r="299" ht="12.75">
      <c r="A299" s="381"/>
    </row>
    <row r="300" ht="12.75">
      <c r="A300" s="381"/>
    </row>
    <row r="301" ht="12.75">
      <c r="A301" s="381"/>
    </row>
    <row r="302" ht="12.75">
      <c r="A302" s="381"/>
    </row>
    <row r="303" ht="12.75">
      <c r="A303" s="381"/>
    </row>
    <row r="304" ht="12.75">
      <c r="A304" s="381"/>
    </row>
    <row r="305" ht="12.75">
      <c r="A305" s="381"/>
    </row>
    <row r="306" ht="12.75">
      <c r="A306" s="381"/>
    </row>
    <row r="307" ht="12.75">
      <c r="A307" s="381"/>
    </row>
    <row r="308" ht="12.75">
      <c r="A308" s="381"/>
    </row>
    <row r="309" ht="12.75">
      <c r="A309" s="381"/>
    </row>
    <row r="310" ht="12.75">
      <c r="A310" s="381"/>
    </row>
    <row r="311" ht="12.75">
      <c r="A311" s="381"/>
    </row>
    <row r="312" ht="12.75">
      <c r="A312" s="381"/>
    </row>
    <row r="313" ht="12.75">
      <c r="A313" s="381"/>
    </row>
    <row r="314" ht="12.75">
      <c r="A314" s="381"/>
    </row>
    <row r="315" ht="12.75">
      <c r="A315" s="381"/>
    </row>
    <row r="316" ht="12.75">
      <c r="A316" s="381"/>
    </row>
    <row r="317" ht="12.75">
      <c r="A317" s="381"/>
    </row>
    <row r="318" ht="12.75">
      <c r="A318" s="381"/>
    </row>
    <row r="319" ht="12.75">
      <c r="A319" s="381"/>
    </row>
    <row r="320" ht="12.75">
      <c r="A320" s="381"/>
    </row>
    <row r="321" ht="12.75">
      <c r="A321" s="381"/>
    </row>
    <row r="322" ht="12.75">
      <c r="A322" s="381"/>
    </row>
    <row r="323" ht="12.75">
      <c r="A323" s="381"/>
    </row>
    <row r="324" ht="12.75">
      <c r="A324" s="381"/>
    </row>
    <row r="325" ht="12.75">
      <c r="A325" s="381"/>
    </row>
    <row r="326" ht="12.75">
      <c r="A326" s="381"/>
    </row>
    <row r="327" ht="12.75">
      <c r="A327" s="381"/>
    </row>
    <row r="328" ht="12.75">
      <c r="A328" s="381"/>
    </row>
    <row r="329" ht="12.75">
      <c r="A329" s="381"/>
    </row>
    <row r="330" ht="12.75">
      <c r="A330" s="381"/>
    </row>
    <row r="331" ht="12.75">
      <c r="A331" s="381"/>
    </row>
    <row r="332" ht="12.75">
      <c r="A332" s="381"/>
    </row>
    <row r="333" ht="12.75">
      <c r="A333" s="381"/>
    </row>
    <row r="334" ht="12.75">
      <c r="A334" s="381"/>
    </row>
    <row r="335" ht="12.75">
      <c r="A335" s="381"/>
    </row>
    <row r="336" ht="12.75">
      <c r="A336" s="381"/>
    </row>
    <row r="337" ht="12.75">
      <c r="A337" s="381"/>
    </row>
    <row r="338" ht="12.75">
      <c r="A338" s="381"/>
    </row>
    <row r="339" ht="12.75">
      <c r="A339" s="381"/>
    </row>
    <row r="340" ht="12.75">
      <c r="A340" s="381"/>
    </row>
    <row r="341" ht="12.75">
      <c r="A341" s="381"/>
    </row>
    <row r="342" ht="12.75">
      <c r="A342" s="381"/>
    </row>
    <row r="343" ht="12.75">
      <c r="A343" s="381"/>
    </row>
    <row r="344" ht="12.75">
      <c r="A344" s="381"/>
    </row>
    <row r="345" ht="12.75">
      <c r="A345" s="381"/>
    </row>
    <row r="346" ht="12.75">
      <c r="A346" s="381"/>
    </row>
    <row r="347" ht="12.75">
      <c r="A347" s="381"/>
    </row>
    <row r="348" ht="12.75">
      <c r="A348" s="381"/>
    </row>
    <row r="349" ht="12.75">
      <c r="A349" s="381"/>
    </row>
    <row r="350" ht="12.75">
      <c r="A350" s="381"/>
    </row>
    <row r="351" ht="12.75">
      <c r="A351" s="381"/>
    </row>
    <row r="352" ht="12.75">
      <c r="A352" s="381"/>
    </row>
    <row r="353" ht="12.75">
      <c r="A353" s="381"/>
    </row>
    <row r="354" ht="12.75">
      <c r="A354" s="381"/>
    </row>
    <row r="355" ht="12.75">
      <c r="A355" s="381"/>
    </row>
    <row r="356" ht="12.75">
      <c r="A356" s="381"/>
    </row>
    <row r="357" ht="12.75">
      <c r="A357" s="381"/>
    </row>
    <row r="358" ht="12.75">
      <c r="A358" s="381"/>
    </row>
    <row r="359" ht="12.75">
      <c r="A359" s="381"/>
    </row>
    <row r="360" ht="12.75">
      <c r="A360" s="381"/>
    </row>
    <row r="361" ht="12.75">
      <c r="A361" s="381"/>
    </row>
    <row r="362" ht="12.75">
      <c r="A362" s="381"/>
    </row>
    <row r="363" ht="12.75">
      <c r="A363" s="381"/>
    </row>
    <row r="364" ht="12.75">
      <c r="A364" s="381"/>
    </row>
    <row r="365" ht="12.75">
      <c r="A365" s="381"/>
    </row>
    <row r="366" ht="12.75">
      <c r="A366" s="381"/>
    </row>
    <row r="367" ht="12.75">
      <c r="A367" s="381"/>
    </row>
    <row r="368" ht="12.75">
      <c r="A368" s="381"/>
    </row>
    <row r="369" ht="12.75">
      <c r="A369" s="381"/>
    </row>
    <row r="370" ht="12.75">
      <c r="A370" s="381"/>
    </row>
    <row r="371" ht="12.75">
      <c r="A371" s="381"/>
    </row>
    <row r="372" ht="12.75">
      <c r="A372" s="381"/>
    </row>
    <row r="373" ht="12.75">
      <c r="A373" s="381"/>
    </row>
    <row r="374" ht="12.75">
      <c r="A374" s="381"/>
    </row>
    <row r="375" ht="12.75">
      <c r="A375" s="381"/>
    </row>
    <row r="376" ht="12.75">
      <c r="A376" s="381"/>
    </row>
    <row r="377" ht="12.75">
      <c r="A377" s="381"/>
    </row>
    <row r="378" ht="12.75">
      <c r="A378" s="381"/>
    </row>
    <row r="379" ht="12.75">
      <c r="A379" s="381"/>
    </row>
    <row r="380" ht="12.75">
      <c r="A380" s="381"/>
    </row>
    <row r="381" ht="12.75">
      <c r="A381" s="381"/>
    </row>
    <row r="382" ht="12.75">
      <c r="A382" s="381"/>
    </row>
    <row r="383" ht="12.75">
      <c r="A383" s="381"/>
    </row>
    <row r="384" ht="12.75">
      <c r="A384" s="381"/>
    </row>
    <row r="385" ht="12.75">
      <c r="A385" s="381"/>
    </row>
    <row r="386" ht="12.75">
      <c r="A386" s="381"/>
    </row>
    <row r="387" ht="12.75">
      <c r="A387" s="381"/>
    </row>
    <row r="388" ht="12.75">
      <c r="A388" s="381"/>
    </row>
    <row r="389" ht="12.75">
      <c r="A389" s="381"/>
    </row>
    <row r="390" ht="12.75">
      <c r="A390" s="381"/>
    </row>
    <row r="391" ht="12.75">
      <c r="A391" s="381"/>
    </row>
    <row r="392" ht="12.75">
      <c r="A392" s="381"/>
    </row>
    <row r="393" ht="12.75">
      <c r="A393" s="381"/>
    </row>
    <row r="394" ht="12.75">
      <c r="A394" s="381"/>
    </row>
    <row r="395" ht="12.75">
      <c r="A395" s="381"/>
    </row>
    <row r="396" ht="12.75">
      <c r="A396" s="381"/>
    </row>
    <row r="397" ht="12.75">
      <c r="A397" s="381"/>
    </row>
    <row r="398" ht="12.75">
      <c r="A398" s="381"/>
    </row>
    <row r="399" ht="12.75">
      <c r="A399" s="381"/>
    </row>
    <row r="400" ht="12.75">
      <c r="A400" s="381"/>
    </row>
    <row r="401" ht="12.75">
      <c r="A401" s="381"/>
    </row>
    <row r="402" ht="12.75">
      <c r="A402" s="381"/>
    </row>
    <row r="403" ht="12.75">
      <c r="A403" s="381"/>
    </row>
    <row r="404" ht="12.75">
      <c r="A404" s="381"/>
    </row>
    <row r="405" ht="12.75">
      <c r="A405" s="381"/>
    </row>
    <row r="406" ht="12.75">
      <c r="A406" s="381"/>
    </row>
    <row r="407" ht="12.75">
      <c r="A407" s="381"/>
    </row>
    <row r="408" ht="12.75">
      <c r="A408" s="381"/>
    </row>
    <row r="409" ht="12.75">
      <c r="A409" s="381"/>
    </row>
    <row r="410" ht="12.75">
      <c r="A410" s="381"/>
    </row>
    <row r="411" ht="12.75">
      <c r="A411" s="381"/>
    </row>
    <row r="412" ht="12.75">
      <c r="A412" s="381"/>
    </row>
    <row r="413" ht="12.75">
      <c r="A413" s="381"/>
    </row>
    <row r="414" ht="12.75">
      <c r="A414" s="381"/>
    </row>
    <row r="415" ht="12.75">
      <c r="A415" s="381"/>
    </row>
    <row r="416" ht="12.75">
      <c r="A416" s="381"/>
    </row>
    <row r="417" ht="12.75">
      <c r="A417" s="381"/>
    </row>
    <row r="418" ht="12.75">
      <c r="A418" s="381"/>
    </row>
    <row r="419" ht="12.75">
      <c r="A419" s="381"/>
    </row>
    <row r="420" ht="12.75">
      <c r="A420" s="381"/>
    </row>
    <row r="421" ht="12.75">
      <c r="A421" s="381"/>
    </row>
    <row r="422" ht="12.75">
      <c r="A422" s="381"/>
    </row>
    <row r="423" ht="12.75">
      <c r="A423" s="381"/>
    </row>
    <row r="424" ht="12.75">
      <c r="A424" s="381"/>
    </row>
    <row r="425" ht="12.75">
      <c r="A425" s="381"/>
    </row>
    <row r="426" ht="12.75">
      <c r="A426" s="381"/>
    </row>
    <row r="427" ht="12.75">
      <c r="A427" s="381"/>
    </row>
    <row r="428" ht="12.75">
      <c r="A428" s="381"/>
    </row>
    <row r="429" ht="12.75">
      <c r="A429" s="381"/>
    </row>
    <row r="430" ht="12.75">
      <c r="A430" s="381"/>
    </row>
    <row r="431" ht="12.75">
      <c r="A431" s="381"/>
    </row>
    <row r="432" ht="12.75">
      <c r="A432" s="381"/>
    </row>
    <row r="433" ht="12.75">
      <c r="A433" s="381"/>
    </row>
    <row r="434" ht="12.75">
      <c r="A434" s="381"/>
    </row>
    <row r="435" ht="12.75">
      <c r="A435" s="381"/>
    </row>
    <row r="436" ht="12.75">
      <c r="A436" s="381"/>
    </row>
    <row r="437" ht="12.75">
      <c r="A437" s="381"/>
    </row>
    <row r="438" ht="12.75">
      <c r="A438" s="381"/>
    </row>
    <row r="439" ht="12.75">
      <c r="A439" s="381"/>
    </row>
    <row r="440" ht="12.75">
      <c r="A440" s="381"/>
    </row>
    <row r="441" ht="12.75">
      <c r="A441" s="381"/>
    </row>
    <row r="442" ht="12.75">
      <c r="A442" s="381"/>
    </row>
    <row r="443" ht="12.75">
      <c r="A443" s="381"/>
    </row>
    <row r="444" ht="12.75">
      <c r="A444" s="381"/>
    </row>
    <row r="445" ht="12.75">
      <c r="A445" s="381"/>
    </row>
    <row r="446" ht="12.75">
      <c r="A446" s="381"/>
    </row>
    <row r="447" ht="12.75">
      <c r="A447" s="381"/>
    </row>
    <row r="448" ht="12.75">
      <c r="A448" s="381"/>
    </row>
    <row r="449" ht="12.75">
      <c r="A449" s="381"/>
    </row>
    <row r="450" ht="12.75">
      <c r="A450" s="381"/>
    </row>
    <row r="451" ht="12.75">
      <c r="A451" s="381"/>
    </row>
    <row r="452" ht="12.75">
      <c r="A452" s="381"/>
    </row>
    <row r="453" ht="12.75">
      <c r="A453" s="381"/>
    </row>
    <row r="454" ht="12.75">
      <c r="A454" s="381"/>
    </row>
    <row r="455" ht="12.75">
      <c r="A455" s="381"/>
    </row>
    <row r="456" ht="12.75">
      <c r="A456" s="381"/>
    </row>
    <row r="457" ht="12.75">
      <c r="A457" s="381"/>
    </row>
    <row r="458" ht="12.75">
      <c r="A458" s="381"/>
    </row>
    <row r="459" ht="12.75">
      <c r="A459" s="381"/>
    </row>
    <row r="460" ht="12.75">
      <c r="A460" s="381"/>
    </row>
    <row r="461" ht="12.75">
      <c r="A461" s="381"/>
    </row>
    <row r="462" ht="12.75">
      <c r="A462" s="381"/>
    </row>
    <row r="463" ht="12.75">
      <c r="A463" s="381"/>
    </row>
    <row r="464" ht="12.75">
      <c r="A464" s="381"/>
    </row>
    <row r="465" ht="12.75">
      <c r="A465" s="381"/>
    </row>
    <row r="466" ht="12.75">
      <c r="A466" s="381"/>
    </row>
    <row r="467" ht="12.75">
      <c r="A467" s="381"/>
    </row>
    <row r="468" ht="12.75">
      <c r="A468" s="381"/>
    </row>
    <row r="469" ht="12.75">
      <c r="A469" s="381"/>
    </row>
    <row r="470" ht="12.75">
      <c r="A470" s="381"/>
    </row>
    <row r="471" ht="12.75">
      <c r="A471" s="381"/>
    </row>
    <row r="472" ht="12.75">
      <c r="A472" s="381"/>
    </row>
    <row r="473" ht="12.75">
      <c r="A473" s="381"/>
    </row>
    <row r="474" ht="12.75">
      <c r="A474" s="381"/>
    </row>
    <row r="475" ht="12.75">
      <c r="A475" s="381"/>
    </row>
    <row r="476" ht="12.75">
      <c r="A476" s="381"/>
    </row>
    <row r="477" ht="12.75">
      <c r="A477" s="381"/>
    </row>
    <row r="478" ht="12.75">
      <c r="A478" s="381"/>
    </row>
    <row r="479" ht="12.75">
      <c r="A479" s="381"/>
    </row>
    <row r="480" ht="12.75">
      <c r="A480" s="381"/>
    </row>
    <row r="481" ht="12.75">
      <c r="A481" s="381"/>
    </row>
    <row r="482" ht="12.75">
      <c r="A482" s="381"/>
    </row>
    <row r="483" ht="12.75">
      <c r="A483" s="381"/>
    </row>
    <row r="484" ht="12.75">
      <c r="A484" s="381"/>
    </row>
    <row r="485" ht="12.75">
      <c r="A485" s="381"/>
    </row>
    <row r="486" ht="12.75">
      <c r="A486" s="381"/>
    </row>
    <row r="487" ht="12.75">
      <c r="A487" s="381"/>
    </row>
    <row r="488" ht="12.75">
      <c r="A488" s="381"/>
    </row>
    <row r="489" ht="12.75">
      <c r="A489" s="381"/>
    </row>
    <row r="490" ht="12.75">
      <c r="A490" s="381"/>
    </row>
    <row r="491" ht="12.75">
      <c r="A491" s="381"/>
    </row>
    <row r="492" ht="12.75">
      <c r="A492" s="381"/>
    </row>
    <row r="493" ht="12.75">
      <c r="A493" s="381"/>
    </row>
    <row r="494" ht="12.75">
      <c r="A494" s="381"/>
    </row>
    <row r="495" ht="12.75">
      <c r="A495" s="381"/>
    </row>
    <row r="496" ht="12.75">
      <c r="A496" s="381"/>
    </row>
    <row r="497" ht="12.75">
      <c r="A497" s="381"/>
    </row>
    <row r="498" ht="12.75">
      <c r="A498" s="381"/>
    </row>
    <row r="499" ht="12.75">
      <c r="A499" s="381"/>
    </row>
    <row r="500" ht="12.75">
      <c r="A500" s="381"/>
    </row>
    <row r="501" ht="12.75">
      <c r="A501" s="381"/>
    </row>
    <row r="502" ht="12.75">
      <c r="A502" s="381"/>
    </row>
    <row r="503" ht="12.75">
      <c r="A503" s="381"/>
    </row>
    <row r="504" ht="12.75">
      <c r="A504" s="381"/>
    </row>
    <row r="505" ht="12.75">
      <c r="A505" s="381"/>
    </row>
    <row r="506" ht="12.75">
      <c r="A506" s="381"/>
    </row>
    <row r="507" ht="12.75">
      <c r="A507" s="381"/>
    </row>
    <row r="508" ht="12.75">
      <c r="A508" s="381"/>
    </row>
    <row r="509" ht="12.75">
      <c r="A509" s="381"/>
    </row>
    <row r="510" ht="12.75">
      <c r="A510" s="381"/>
    </row>
    <row r="511" ht="12.75">
      <c r="A511" s="381"/>
    </row>
    <row r="512" ht="12.75">
      <c r="A512" s="381"/>
    </row>
    <row r="513" ht="12.75">
      <c r="A513" s="381"/>
    </row>
    <row r="514" ht="12.75">
      <c r="A514" s="381"/>
    </row>
    <row r="515" ht="12.75">
      <c r="A515" s="381"/>
    </row>
    <row r="516" ht="12.75">
      <c r="A516" s="381"/>
    </row>
    <row r="517" ht="12.75">
      <c r="A517" s="381"/>
    </row>
    <row r="518" ht="12.75">
      <c r="A518" s="381"/>
    </row>
    <row r="519" ht="12.75">
      <c r="A519" s="381"/>
    </row>
    <row r="520" ht="12.75">
      <c r="A520" s="381"/>
    </row>
    <row r="521" ht="12.75">
      <c r="A521" s="381"/>
    </row>
    <row r="522" ht="12.75">
      <c r="A522" s="381"/>
    </row>
    <row r="523" ht="12.75">
      <c r="A523" s="381"/>
    </row>
    <row r="524" ht="12.75">
      <c r="A524" s="381"/>
    </row>
    <row r="525" ht="12.75">
      <c r="A525" s="381"/>
    </row>
    <row r="526" ht="12.75">
      <c r="A526" s="381"/>
    </row>
    <row r="527" ht="12.75">
      <c r="A527" s="381"/>
    </row>
    <row r="528" ht="12.75">
      <c r="A528" s="381"/>
    </row>
    <row r="529" ht="12.75">
      <c r="A529" s="381"/>
    </row>
    <row r="530" ht="12.75">
      <c r="A530" s="381"/>
    </row>
    <row r="531" ht="12.75">
      <c r="A531" s="381"/>
    </row>
    <row r="532" ht="12.75">
      <c r="A532" s="381"/>
    </row>
    <row r="533" ht="12.75">
      <c r="A533" s="381"/>
    </row>
    <row r="534" ht="12.75">
      <c r="A534" s="381"/>
    </row>
    <row r="535" ht="12.75">
      <c r="A535" s="381"/>
    </row>
    <row r="536" ht="12.75">
      <c r="A536" s="381"/>
    </row>
    <row r="537" ht="12.75">
      <c r="A537" s="381"/>
    </row>
    <row r="538" ht="12.75">
      <c r="A538" s="381"/>
    </row>
    <row r="539" ht="12.75">
      <c r="A539" s="381"/>
    </row>
    <row r="540" ht="12.75">
      <c r="A540" s="381"/>
    </row>
    <row r="541" ht="12.75">
      <c r="A541" s="381"/>
    </row>
    <row r="542" ht="12.75">
      <c r="A542" s="381"/>
    </row>
    <row r="543" ht="12.75">
      <c r="A543" s="381"/>
    </row>
    <row r="544" ht="12.75">
      <c r="A544" s="381"/>
    </row>
    <row r="545" ht="12.75">
      <c r="A545" s="381"/>
    </row>
    <row r="546" ht="12.75">
      <c r="A546" s="381"/>
    </row>
    <row r="547" ht="12.75">
      <c r="A547" s="381"/>
    </row>
    <row r="548" ht="12.75">
      <c r="A548" s="381"/>
    </row>
    <row r="549" ht="12.75">
      <c r="A549" s="381"/>
    </row>
    <row r="550" ht="12.75">
      <c r="A550" s="381"/>
    </row>
    <row r="551" ht="12.75">
      <c r="A551" s="381"/>
    </row>
    <row r="552" ht="12.75">
      <c r="A552" s="381"/>
    </row>
    <row r="553" ht="12.75">
      <c r="A553" s="381"/>
    </row>
    <row r="554" ht="12.75">
      <c r="A554" s="381"/>
    </row>
    <row r="555" ht="12.75">
      <c r="A555" s="381"/>
    </row>
    <row r="556" ht="12.75">
      <c r="A556" s="381"/>
    </row>
    <row r="557" ht="12.75">
      <c r="A557" s="381"/>
    </row>
    <row r="558" ht="12.75">
      <c r="A558" s="381"/>
    </row>
    <row r="559" ht="12.75">
      <c r="A559" s="381"/>
    </row>
    <row r="560" ht="12.75">
      <c r="A560" s="381"/>
    </row>
    <row r="561" ht="12.75">
      <c r="A561" s="381"/>
    </row>
    <row r="562" ht="12.75">
      <c r="A562" s="381"/>
    </row>
    <row r="563" ht="12.75">
      <c r="A563" s="381"/>
    </row>
    <row r="564" ht="12.75">
      <c r="A564" s="381"/>
    </row>
    <row r="565" ht="12.75">
      <c r="A565" s="381"/>
    </row>
    <row r="566" ht="12.75">
      <c r="A566" s="381"/>
    </row>
    <row r="567" ht="12.75">
      <c r="A567" s="381"/>
    </row>
    <row r="568" ht="12.75">
      <c r="A568" s="381"/>
    </row>
    <row r="569" ht="12.75">
      <c r="A569" s="381"/>
    </row>
    <row r="570" ht="12.75">
      <c r="A570" s="381"/>
    </row>
    <row r="571" ht="12.75">
      <c r="A571" s="381"/>
    </row>
    <row r="572" ht="12.75">
      <c r="A572" s="381"/>
    </row>
    <row r="573" ht="12.75">
      <c r="A573" s="381"/>
    </row>
    <row r="574" ht="12.75">
      <c r="A574" s="381"/>
    </row>
    <row r="575" ht="12.75">
      <c r="A575" s="381"/>
    </row>
    <row r="576" ht="12.75">
      <c r="A576" s="381"/>
    </row>
    <row r="577" ht="12.75">
      <c r="A577" s="381"/>
    </row>
    <row r="578" ht="12.75">
      <c r="A578" s="381"/>
    </row>
    <row r="579" ht="12.75">
      <c r="A579" s="381"/>
    </row>
    <row r="580" ht="12.75">
      <c r="A580" s="381"/>
    </row>
    <row r="581" ht="12.75">
      <c r="A581" s="381"/>
    </row>
    <row r="582" ht="12.75">
      <c r="A582" s="381"/>
    </row>
    <row r="583" ht="12.75">
      <c r="A583" s="381"/>
    </row>
    <row r="584" ht="12.75">
      <c r="A584" s="381"/>
    </row>
    <row r="585" ht="12.75">
      <c r="A585" s="381"/>
    </row>
    <row r="586" ht="12.75">
      <c r="A586" s="381"/>
    </row>
    <row r="587" ht="12.75">
      <c r="A587" s="381"/>
    </row>
    <row r="588" ht="12.75">
      <c r="A588" s="381"/>
    </row>
    <row r="589" ht="12.75">
      <c r="A589" s="381"/>
    </row>
    <row r="590" ht="12.75">
      <c r="A590" s="381"/>
    </row>
    <row r="591" ht="12.75">
      <c r="A591" s="381"/>
    </row>
    <row r="592" ht="12.75">
      <c r="A592" s="381"/>
    </row>
    <row r="593" ht="12.75">
      <c r="A593" s="381"/>
    </row>
    <row r="594" ht="12.75">
      <c r="A594" s="381"/>
    </row>
    <row r="595" ht="12.75">
      <c r="A595" s="381"/>
    </row>
    <row r="596" ht="12.75">
      <c r="A596" s="381"/>
    </row>
    <row r="597" ht="12.75">
      <c r="A597" s="381"/>
    </row>
    <row r="598" ht="12.75">
      <c r="A598" s="381"/>
    </row>
    <row r="599" ht="12.75">
      <c r="A599" s="381"/>
    </row>
    <row r="600" ht="12.75">
      <c r="A600" s="381"/>
    </row>
    <row r="601" ht="12.75">
      <c r="A601" s="381"/>
    </row>
    <row r="602" ht="12.75">
      <c r="A602" s="381"/>
    </row>
    <row r="603" ht="12.75">
      <c r="A603" s="381"/>
    </row>
    <row r="604" ht="12.75">
      <c r="A604" s="381"/>
    </row>
    <row r="605" ht="12.75">
      <c r="A605" s="381"/>
    </row>
    <row r="606" ht="12.75">
      <c r="A606" s="381"/>
    </row>
    <row r="607" ht="12.75">
      <c r="A607" s="381"/>
    </row>
    <row r="608" ht="12.75">
      <c r="A608" s="381"/>
    </row>
    <row r="609" ht="12.75">
      <c r="A609" s="381"/>
    </row>
    <row r="610" ht="12.75">
      <c r="A610" s="381"/>
    </row>
    <row r="611" ht="12.75">
      <c r="A611" s="381"/>
    </row>
    <row r="612" ht="12.75">
      <c r="A612" s="381"/>
    </row>
    <row r="613" ht="12.75">
      <c r="A613" s="381"/>
    </row>
    <row r="614" ht="12.75">
      <c r="A614" s="381"/>
    </row>
    <row r="615" ht="12.75">
      <c r="A615" s="381"/>
    </row>
    <row r="616" ht="12.75">
      <c r="A616" s="381"/>
    </row>
    <row r="617" ht="12.75">
      <c r="A617" s="381"/>
    </row>
    <row r="618" ht="12.75">
      <c r="A618" s="381"/>
    </row>
    <row r="619" ht="12.75">
      <c r="A619" s="381"/>
    </row>
    <row r="620" ht="12.75">
      <c r="A620" s="381"/>
    </row>
    <row r="621" ht="12.75">
      <c r="A621" s="381"/>
    </row>
    <row r="622" ht="12.75">
      <c r="A622" s="381"/>
    </row>
    <row r="623" ht="12.75">
      <c r="A623" s="381"/>
    </row>
    <row r="624" ht="12.75">
      <c r="A624" s="381"/>
    </row>
    <row r="625" ht="12.75">
      <c r="A625" s="381"/>
    </row>
    <row r="626" ht="12.75">
      <c r="A626" s="381"/>
    </row>
    <row r="627" ht="12.75">
      <c r="A627" s="381"/>
    </row>
    <row r="628" ht="12.75">
      <c r="A628" s="381"/>
    </row>
    <row r="629" ht="12.75">
      <c r="A629" s="381"/>
    </row>
    <row r="630" ht="12.75">
      <c r="A630" s="381"/>
    </row>
    <row r="631" ht="12.75">
      <c r="A631" s="381"/>
    </row>
    <row r="632" ht="12.75">
      <c r="A632" s="381"/>
    </row>
    <row r="633" ht="12.75">
      <c r="A633" s="381"/>
    </row>
    <row r="634" ht="12.75">
      <c r="A634" s="381"/>
    </row>
    <row r="635" ht="12.75">
      <c r="A635" s="381"/>
    </row>
    <row r="636" ht="12.75">
      <c r="A636" s="381"/>
    </row>
    <row r="637" ht="12.75">
      <c r="A637" s="381"/>
    </row>
    <row r="638" ht="12.75">
      <c r="A638" s="381"/>
    </row>
    <row r="639" ht="12.75">
      <c r="A639" s="381"/>
    </row>
    <row r="640" ht="12.75">
      <c r="A640" s="381"/>
    </row>
    <row r="641" ht="12.75">
      <c r="A641" s="381"/>
    </row>
    <row r="642" ht="12.75">
      <c r="A642" s="381"/>
    </row>
    <row r="643" ht="12.75">
      <c r="A643" s="381"/>
    </row>
    <row r="644" ht="12.75">
      <c r="A644" s="381"/>
    </row>
    <row r="645" ht="12.75">
      <c r="A645" s="381"/>
    </row>
    <row r="646" ht="12.75">
      <c r="A646" s="381"/>
    </row>
    <row r="647" ht="12.75">
      <c r="A647" s="381"/>
    </row>
    <row r="648" ht="12.75">
      <c r="A648" s="381"/>
    </row>
    <row r="649" ht="12.75">
      <c r="A649" s="381"/>
    </row>
    <row r="650" ht="12.75">
      <c r="A650" s="381"/>
    </row>
    <row r="651" ht="12.75">
      <c r="A651" s="381"/>
    </row>
    <row r="652" ht="12.75">
      <c r="A652" s="381"/>
    </row>
    <row r="653" ht="12.75">
      <c r="A653" s="381"/>
    </row>
    <row r="654" ht="12.75">
      <c r="A654" s="381"/>
    </row>
    <row r="655" ht="12.75">
      <c r="A655" s="381"/>
    </row>
    <row r="656" ht="12.75">
      <c r="A656" s="381"/>
    </row>
    <row r="657" ht="12.75">
      <c r="A657" s="381"/>
    </row>
    <row r="658" ht="12.75">
      <c r="A658" s="381"/>
    </row>
    <row r="659" ht="12.75">
      <c r="A659" s="381"/>
    </row>
    <row r="660" ht="12.75">
      <c r="A660" s="381"/>
    </row>
    <row r="661" ht="12.75">
      <c r="A661" s="381"/>
    </row>
    <row r="662" ht="12.75">
      <c r="A662" s="381"/>
    </row>
    <row r="663" ht="12.75">
      <c r="A663" s="381"/>
    </row>
    <row r="664" ht="12.75">
      <c r="A664" s="381"/>
    </row>
    <row r="665" ht="12.75">
      <c r="A665" s="381"/>
    </row>
    <row r="666" ht="12.75">
      <c r="A666" s="381"/>
    </row>
    <row r="667" ht="12.75">
      <c r="A667" s="381"/>
    </row>
    <row r="668" ht="12.75">
      <c r="A668" s="381"/>
    </row>
    <row r="669" ht="12.75">
      <c r="A669" s="381"/>
    </row>
    <row r="670" ht="12.75">
      <c r="A670" s="381"/>
    </row>
    <row r="671" ht="12.75">
      <c r="A671" s="381"/>
    </row>
    <row r="672" ht="12.75">
      <c r="A672" s="381"/>
    </row>
    <row r="673" ht="12.75">
      <c r="A673" s="381"/>
    </row>
    <row r="674" ht="12.75">
      <c r="A674" s="381"/>
    </row>
    <row r="675" ht="12.75">
      <c r="A675" s="381"/>
    </row>
    <row r="676" ht="12.75">
      <c r="A676" s="381"/>
    </row>
    <row r="677" ht="12.75">
      <c r="A677" s="381"/>
    </row>
    <row r="678" ht="12.75">
      <c r="A678" s="381"/>
    </row>
    <row r="679" ht="12.75">
      <c r="A679" s="381"/>
    </row>
    <row r="680" ht="12.75">
      <c r="A680" s="381"/>
    </row>
    <row r="681" ht="12.75">
      <c r="A681" s="381"/>
    </row>
    <row r="682" ht="12.75">
      <c r="A682" s="381"/>
    </row>
    <row r="683" ht="12.75">
      <c r="A683" s="381"/>
    </row>
    <row r="684" ht="12.75">
      <c r="A684" s="381"/>
    </row>
    <row r="685" ht="12.75">
      <c r="A685" s="381"/>
    </row>
    <row r="686" ht="12.75">
      <c r="A686" s="381"/>
    </row>
    <row r="687" ht="12.75">
      <c r="A687" s="381"/>
    </row>
    <row r="688" ht="12.75">
      <c r="A688" s="381"/>
    </row>
    <row r="689" ht="12.75">
      <c r="A689" s="381"/>
    </row>
    <row r="690" ht="12.75">
      <c r="A690" s="381"/>
    </row>
    <row r="691" ht="12.75">
      <c r="A691" s="381"/>
    </row>
    <row r="692" ht="12.75">
      <c r="A692" s="381"/>
    </row>
    <row r="693" ht="12.75">
      <c r="A693" s="381"/>
    </row>
    <row r="694" ht="12.75">
      <c r="A694" s="381"/>
    </row>
    <row r="695" ht="12.75">
      <c r="A695" s="381"/>
    </row>
    <row r="696" ht="12.75">
      <c r="A696" s="381"/>
    </row>
    <row r="697" ht="12.75">
      <c r="A697" s="381"/>
    </row>
    <row r="698" ht="12.75">
      <c r="A698" s="381"/>
    </row>
    <row r="699" ht="12.75">
      <c r="A699" s="381"/>
    </row>
    <row r="700" ht="12.75">
      <c r="A700" s="381"/>
    </row>
    <row r="701" ht="12.75">
      <c r="A701" s="381"/>
    </row>
    <row r="702" ht="12.75">
      <c r="A702" s="381"/>
    </row>
    <row r="703" ht="12.75">
      <c r="A703" s="381"/>
    </row>
    <row r="704" ht="12.75">
      <c r="A704" s="381"/>
    </row>
    <row r="705" ht="12.75">
      <c r="A705" s="381"/>
    </row>
    <row r="706" ht="12.75">
      <c r="A706" s="381"/>
    </row>
    <row r="707" ht="12.75">
      <c r="A707" s="381"/>
    </row>
    <row r="708" ht="12.75">
      <c r="A708" s="381"/>
    </row>
    <row r="709" ht="12.75">
      <c r="A709" s="381"/>
    </row>
    <row r="710" ht="12.75">
      <c r="A710" s="381"/>
    </row>
    <row r="711" ht="12.75">
      <c r="A711" s="381"/>
    </row>
    <row r="712" ht="12.75">
      <c r="A712" s="381"/>
    </row>
    <row r="713" ht="12.75">
      <c r="A713" s="381"/>
    </row>
    <row r="714" ht="12.75">
      <c r="A714" s="381"/>
    </row>
    <row r="715" ht="12.75">
      <c r="A715" s="381"/>
    </row>
    <row r="716" ht="12.75">
      <c r="A716" s="381"/>
    </row>
    <row r="717" ht="12.75">
      <c r="A717" s="381"/>
    </row>
    <row r="718" ht="12.75">
      <c r="A718" s="381"/>
    </row>
    <row r="719" ht="12.75">
      <c r="A719" s="381"/>
    </row>
    <row r="720" ht="12.75">
      <c r="A720" s="381"/>
    </row>
    <row r="721" ht="12.75">
      <c r="A721" s="381"/>
    </row>
    <row r="722" ht="12.75">
      <c r="A722" s="381"/>
    </row>
    <row r="723" ht="12.75">
      <c r="A723" s="381"/>
    </row>
    <row r="724" ht="12.75">
      <c r="A724" s="381"/>
    </row>
    <row r="725" ht="12.75">
      <c r="A725" s="381"/>
    </row>
    <row r="726" ht="12.75">
      <c r="A726" s="381"/>
    </row>
    <row r="727" ht="12.75">
      <c r="A727" s="381"/>
    </row>
    <row r="728" ht="12.75">
      <c r="A728" s="381"/>
    </row>
    <row r="729" ht="12.75">
      <c r="A729" s="381"/>
    </row>
    <row r="730" ht="12.75">
      <c r="A730" s="381"/>
    </row>
    <row r="731" ht="12.75">
      <c r="A731" s="381"/>
    </row>
    <row r="732" ht="12.75">
      <c r="A732" s="381"/>
    </row>
    <row r="733" ht="12.75">
      <c r="A733" s="381"/>
    </row>
    <row r="734" ht="12.75">
      <c r="A734" s="381"/>
    </row>
    <row r="735" ht="12.75">
      <c r="A735" s="381"/>
    </row>
    <row r="736" ht="12.75">
      <c r="A736" s="381"/>
    </row>
    <row r="737" ht="12.75">
      <c r="A737" s="381"/>
    </row>
    <row r="738" ht="12.75">
      <c r="A738" s="381"/>
    </row>
    <row r="739" ht="12.75">
      <c r="A739" s="381"/>
    </row>
    <row r="740" ht="12.75">
      <c r="A740" s="381"/>
    </row>
    <row r="741" ht="12.75">
      <c r="A741" s="381"/>
    </row>
    <row r="742" ht="12.75">
      <c r="A742" s="381"/>
    </row>
    <row r="743" ht="12.75">
      <c r="A743" s="381"/>
    </row>
    <row r="744" ht="12.75">
      <c r="A744" s="381"/>
    </row>
    <row r="745" ht="12.75">
      <c r="A745" s="381"/>
    </row>
    <row r="746" ht="12.75">
      <c r="A746" s="381"/>
    </row>
    <row r="747" ht="12.75">
      <c r="A747" s="381"/>
    </row>
    <row r="748" ht="12.75">
      <c r="A748" s="381"/>
    </row>
    <row r="749" ht="12.75">
      <c r="A749" s="381"/>
    </row>
    <row r="750" ht="12.75">
      <c r="A750" s="381"/>
    </row>
    <row r="751" ht="12.75">
      <c r="A751" s="381"/>
    </row>
    <row r="752" ht="12.75">
      <c r="A752" s="381"/>
    </row>
    <row r="753" ht="12.75">
      <c r="A753" s="381"/>
    </row>
    <row r="754" ht="12.75">
      <c r="A754" s="381"/>
    </row>
    <row r="755" ht="12.75">
      <c r="A755" s="381"/>
    </row>
    <row r="756" ht="12.75">
      <c r="A756" s="381"/>
    </row>
    <row r="757" ht="12.75">
      <c r="A757" s="381"/>
    </row>
    <row r="758" ht="12.75">
      <c r="A758" s="381"/>
    </row>
    <row r="759" ht="12.75">
      <c r="A759" s="381"/>
    </row>
    <row r="760" ht="12.75">
      <c r="A760" s="381"/>
    </row>
    <row r="761" ht="12.75">
      <c r="A761" s="381"/>
    </row>
    <row r="762" ht="12.75">
      <c r="A762" s="381"/>
    </row>
    <row r="763" ht="12.75">
      <c r="A763" s="381"/>
    </row>
    <row r="764" ht="12.75">
      <c r="A764" s="381"/>
    </row>
    <row r="765" ht="12.75">
      <c r="A765" s="381"/>
    </row>
    <row r="766" ht="12.75">
      <c r="A766" s="381"/>
    </row>
    <row r="767" ht="12.75">
      <c r="A767" s="381"/>
    </row>
    <row r="768" ht="12.75">
      <c r="A768" s="381"/>
    </row>
    <row r="769" ht="12.75">
      <c r="A769" s="381"/>
    </row>
    <row r="770" ht="12.75">
      <c r="A770" s="381"/>
    </row>
    <row r="771" ht="12.75">
      <c r="A771" s="381"/>
    </row>
    <row r="772" ht="12.75">
      <c r="A772" s="381"/>
    </row>
    <row r="773" ht="12.75">
      <c r="A773" s="381"/>
    </row>
    <row r="774" ht="12.75">
      <c r="A774" s="381"/>
    </row>
    <row r="775" ht="12.75">
      <c r="A775" s="381"/>
    </row>
    <row r="776" ht="12.75">
      <c r="A776" s="381"/>
    </row>
    <row r="777" ht="12.75">
      <c r="A777" s="381"/>
    </row>
    <row r="778" ht="12.75">
      <c r="A778" s="381"/>
    </row>
    <row r="779" ht="12.75">
      <c r="A779" s="381"/>
    </row>
    <row r="780" ht="12.75">
      <c r="A780" s="381"/>
    </row>
    <row r="781" ht="12.75">
      <c r="A781" s="381"/>
    </row>
    <row r="782" ht="12.75">
      <c r="A782" s="381"/>
    </row>
    <row r="783" ht="12.75">
      <c r="A783" s="381"/>
    </row>
    <row r="784" ht="12.75">
      <c r="A784" s="381"/>
    </row>
    <row r="785" ht="12.75">
      <c r="A785" s="381"/>
    </row>
    <row r="786" ht="12.75">
      <c r="A786" s="381"/>
    </row>
    <row r="787" ht="12.75">
      <c r="A787" s="381"/>
    </row>
    <row r="788" ht="12.75">
      <c r="A788" s="381"/>
    </row>
    <row r="789" ht="12.75">
      <c r="A789" s="381"/>
    </row>
    <row r="790" ht="12.75">
      <c r="A790" s="381"/>
    </row>
    <row r="791" ht="12.75">
      <c r="A791" s="381"/>
    </row>
    <row r="792" ht="12.75">
      <c r="A792" s="381"/>
    </row>
    <row r="793" ht="12.75">
      <c r="A793" s="381"/>
    </row>
    <row r="794" ht="12.75">
      <c r="A794" s="381"/>
    </row>
    <row r="795" ht="12.75">
      <c r="A795" s="381"/>
    </row>
    <row r="796" ht="12.75">
      <c r="A796" s="381"/>
    </row>
    <row r="797" ht="12.75">
      <c r="A797" s="381"/>
    </row>
    <row r="798" ht="12.75">
      <c r="A798" s="381"/>
    </row>
    <row r="799" ht="12.75">
      <c r="A799" s="381"/>
    </row>
    <row r="800" ht="12.75">
      <c r="A800" s="381"/>
    </row>
    <row r="801" ht="12.75">
      <c r="A801" s="381"/>
    </row>
    <row r="802" ht="12.75">
      <c r="A802" s="381"/>
    </row>
    <row r="803" ht="12.75">
      <c r="A803" s="381"/>
    </row>
    <row r="804" ht="12.75">
      <c r="A804" s="381"/>
    </row>
    <row r="805" ht="12.75">
      <c r="A805" s="381"/>
    </row>
    <row r="806" ht="12.75">
      <c r="A806" s="381"/>
    </row>
    <row r="807" ht="12.75">
      <c r="A807" s="381"/>
    </row>
    <row r="808" ht="12.75">
      <c r="A808" s="381"/>
    </row>
    <row r="809" ht="12.75">
      <c r="A809" s="381"/>
    </row>
    <row r="810" ht="12.75">
      <c r="A810" s="381"/>
    </row>
    <row r="811" ht="12.75">
      <c r="A811" s="381"/>
    </row>
    <row r="812" ht="12.75">
      <c r="A812" s="381"/>
    </row>
    <row r="813" ht="12.75">
      <c r="A813" s="381"/>
    </row>
    <row r="814" ht="12.75">
      <c r="A814" s="381"/>
    </row>
    <row r="815" ht="12.75">
      <c r="A815" s="381"/>
    </row>
    <row r="816" ht="12.75">
      <c r="A816" s="381"/>
    </row>
    <row r="817" ht="12.75">
      <c r="A817" s="381"/>
    </row>
    <row r="818" ht="12.75">
      <c r="A818" s="381"/>
    </row>
    <row r="819" ht="12.75">
      <c r="A819" s="381"/>
    </row>
    <row r="820" ht="12.75">
      <c r="A820" s="381"/>
    </row>
    <row r="821" ht="12.75">
      <c r="A821" s="381"/>
    </row>
    <row r="822" ht="12.75">
      <c r="A822" s="381"/>
    </row>
    <row r="823" ht="12.75">
      <c r="A823" s="381"/>
    </row>
    <row r="824" ht="12.75">
      <c r="A824" s="381"/>
    </row>
    <row r="825" ht="12.75">
      <c r="A825" s="381"/>
    </row>
    <row r="826" ht="12.75">
      <c r="A826" s="381"/>
    </row>
    <row r="827" ht="12.75">
      <c r="A827" s="381"/>
    </row>
    <row r="828" ht="12.75">
      <c r="A828" s="381"/>
    </row>
    <row r="829" ht="12.75">
      <c r="A829" s="381"/>
    </row>
    <row r="830" ht="12.75">
      <c r="A830" s="381"/>
    </row>
    <row r="831" ht="12.75">
      <c r="A831" s="381"/>
    </row>
    <row r="832" ht="12.75">
      <c r="A832" s="381"/>
    </row>
    <row r="833" ht="12.75">
      <c r="A833" s="381"/>
    </row>
    <row r="834" ht="12.75">
      <c r="A834" s="381"/>
    </row>
    <row r="835" ht="12.75">
      <c r="A835" s="381"/>
    </row>
    <row r="836" ht="12.75">
      <c r="A836" s="381"/>
    </row>
    <row r="837" ht="12.75">
      <c r="A837" s="381"/>
    </row>
    <row r="838" ht="12.75">
      <c r="A838" s="381"/>
    </row>
    <row r="839" ht="12.75">
      <c r="A839" s="381"/>
    </row>
    <row r="840" ht="12.75">
      <c r="A840" s="381"/>
    </row>
    <row r="841" ht="12.75">
      <c r="A841" s="381"/>
    </row>
    <row r="842" ht="12.75">
      <c r="A842" s="381"/>
    </row>
    <row r="843" ht="12.75">
      <c r="A843" s="381"/>
    </row>
    <row r="844" ht="12.75">
      <c r="A844" s="381"/>
    </row>
    <row r="845" ht="12.75">
      <c r="A845" s="381"/>
    </row>
    <row r="846" ht="12.75">
      <c r="A846" s="381"/>
    </row>
    <row r="847" ht="12.75">
      <c r="A847" s="381"/>
    </row>
    <row r="848" ht="12.75">
      <c r="A848" s="381"/>
    </row>
    <row r="849" ht="12.75">
      <c r="A849" s="381"/>
    </row>
    <row r="850" ht="12.75">
      <c r="A850" s="381"/>
    </row>
    <row r="851" ht="12.75">
      <c r="A851" s="381"/>
    </row>
    <row r="852" ht="12.75">
      <c r="A852" s="381"/>
    </row>
    <row r="853" ht="12.75">
      <c r="A853" s="381"/>
    </row>
    <row r="854" ht="12.75">
      <c r="A854" s="381"/>
    </row>
    <row r="855" ht="12.75">
      <c r="A855" s="381"/>
    </row>
    <row r="856" ht="12.75">
      <c r="A856" s="381"/>
    </row>
    <row r="857" ht="12.75">
      <c r="A857" s="381"/>
    </row>
    <row r="858" ht="12.75">
      <c r="A858" s="381"/>
    </row>
    <row r="859" ht="12.75">
      <c r="A859" s="381"/>
    </row>
    <row r="860" ht="12.75">
      <c r="A860" s="381"/>
    </row>
    <row r="861" ht="12.75">
      <c r="A861" s="381"/>
    </row>
    <row r="862" ht="12.75">
      <c r="A862" s="381"/>
    </row>
    <row r="863" ht="12.75">
      <c r="A863" s="381"/>
    </row>
    <row r="864" ht="12.75">
      <c r="A864" s="381"/>
    </row>
    <row r="865" ht="12.75">
      <c r="A865" s="381"/>
    </row>
    <row r="866" ht="12.75">
      <c r="A866" s="381"/>
    </row>
    <row r="867" ht="12.75">
      <c r="A867" s="381"/>
    </row>
    <row r="868" ht="12.75">
      <c r="A868" s="381"/>
    </row>
    <row r="869" ht="12.75">
      <c r="A869" s="381"/>
    </row>
    <row r="870" ht="12.75">
      <c r="A870" s="381"/>
    </row>
    <row r="871" ht="12.75">
      <c r="A871" s="381"/>
    </row>
    <row r="872" ht="12.75">
      <c r="A872" s="381"/>
    </row>
    <row r="873" ht="12.75">
      <c r="A873" s="381"/>
    </row>
    <row r="874" ht="12.75">
      <c r="A874" s="381"/>
    </row>
    <row r="875" ht="12.75">
      <c r="A875" s="381"/>
    </row>
    <row r="876" ht="12.75">
      <c r="A876" s="381"/>
    </row>
    <row r="877" ht="12.75">
      <c r="A877" s="381"/>
    </row>
    <row r="878" ht="12.75">
      <c r="A878" s="381"/>
    </row>
    <row r="879" ht="12.75">
      <c r="A879" s="381"/>
    </row>
    <row r="880" ht="12.75">
      <c r="A880" s="381"/>
    </row>
    <row r="881" ht="12.75">
      <c r="A881" s="381"/>
    </row>
    <row r="882" ht="12.75">
      <c r="A882" s="381"/>
    </row>
    <row r="883" ht="12.75">
      <c r="A883" s="381"/>
    </row>
    <row r="884" ht="12.75">
      <c r="A884" s="381"/>
    </row>
    <row r="885" ht="12.75">
      <c r="A885" s="381"/>
    </row>
    <row r="886" ht="12.75">
      <c r="A886" s="381"/>
    </row>
    <row r="887" ht="12.75">
      <c r="A887" s="381"/>
    </row>
    <row r="888" ht="12.75">
      <c r="A888" s="381"/>
    </row>
    <row r="889" ht="12.75">
      <c r="A889" s="381"/>
    </row>
    <row r="890" ht="12.75">
      <c r="A890" s="381"/>
    </row>
    <row r="891" ht="12.75">
      <c r="A891" s="381"/>
    </row>
    <row r="892" ht="12.75">
      <c r="A892" s="381"/>
    </row>
    <row r="893" ht="12.75">
      <c r="A893" s="381"/>
    </row>
    <row r="894" ht="12.75">
      <c r="A894" s="381"/>
    </row>
    <row r="895" ht="12.75">
      <c r="A895" s="381"/>
    </row>
    <row r="896" ht="12.75">
      <c r="A896" s="381"/>
    </row>
    <row r="897" ht="12.75">
      <c r="A897" s="381"/>
    </row>
    <row r="898" ht="12.75">
      <c r="A898" s="381"/>
    </row>
    <row r="899" ht="12.75">
      <c r="A899" s="381"/>
    </row>
    <row r="900" ht="12.75">
      <c r="A900" s="381"/>
    </row>
    <row r="901" ht="12.75">
      <c r="A901" s="381"/>
    </row>
    <row r="902" ht="12.75">
      <c r="A902" s="381"/>
    </row>
    <row r="903" ht="12.75">
      <c r="A903" s="381"/>
    </row>
    <row r="904" ht="12.75">
      <c r="A904" s="381"/>
    </row>
    <row r="905" ht="12.75">
      <c r="A905" s="381"/>
    </row>
    <row r="906" ht="12.75">
      <c r="A906" s="381"/>
    </row>
    <row r="907" ht="12.75">
      <c r="A907" s="381"/>
    </row>
    <row r="908" ht="12.75">
      <c r="A908" s="381"/>
    </row>
    <row r="909" ht="12.75">
      <c r="A909" s="381"/>
    </row>
    <row r="910" ht="12.75">
      <c r="A910" s="381"/>
    </row>
    <row r="911" ht="12.75">
      <c r="A911" s="381"/>
    </row>
    <row r="912" ht="12.75">
      <c r="A912" s="381"/>
    </row>
    <row r="913" ht="12.75">
      <c r="A913" s="381"/>
    </row>
    <row r="914" ht="12.75">
      <c r="A914" s="381"/>
    </row>
    <row r="915" ht="12.75">
      <c r="A915" s="381"/>
    </row>
    <row r="916" ht="12.75">
      <c r="A916" s="381"/>
    </row>
    <row r="917" ht="12.75">
      <c r="A917" s="381"/>
    </row>
    <row r="918" ht="12.75">
      <c r="A918" s="381"/>
    </row>
    <row r="919" ht="12.75">
      <c r="A919" s="381"/>
    </row>
    <row r="920" ht="12.75">
      <c r="A920" s="381"/>
    </row>
    <row r="921" ht="12.75">
      <c r="A921" s="381"/>
    </row>
    <row r="922" ht="12.75">
      <c r="A922" s="381"/>
    </row>
    <row r="923" ht="12.75">
      <c r="A923" s="381"/>
    </row>
    <row r="924" ht="12.75">
      <c r="A924" s="381"/>
    </row>
    <row r="925" ht="12.75">
      <c r="A925" s="381"/>
    </row>
    <row r="926" ht="12.75">
      <c r="A926" s="381"/>
    </row>
    <row r="927" ht="12.75">
      <c r="A927" s="381"/>
    </row>
    <row r="928" ht="12.75">
      <c r="A928" s="381"/>
    </row>
    <row r="929" ht="12.75">
      <c r="A929" s="381"/>
    </row>
    <row r="930" ht="12.75">
      <c r="A930" s="381"/>
    </row>
    <row r="931" ht="12.75">
      <c r="A931" s="381"/>
    </row>
    <row r="932" ht="12.75">
      <c r="A932" s="381"/>
    </row>
    <row r="933" ht="12.75">
      <c r="A933" s="381"/>
    </row>
    <row r="934" ht="12.75">
      <c r="A934" s="381"/>
    </row>
    <row r="935" ht="12.75">
      <c r="A935" s="381"/>
    </row>
    <row r="936" ht="12.75">
      <c r="A936" s="381"/>
    </row>
    <row r="937" ht="12.75">
      <c r="A937" s="381"/>
    </row>
    <row r="938" ht="12.75">
      <c r="A938" s="381"/>
    </row>
    <row r="939" ht="12.75">
      <c r="A939" s="381"/>
    </row>
    <row r="940" ht="12.75">
      <c r="A940" s="381"/>
    </row>
    <row r="941" ht="12.75">
      <c r="A941" s="381"/>
    </row>
    <row r="942" ht="12.75">
      <c r="A942" s="381"/>
    </row>
    <row r="943" ht="12.75">
      <c r="A943" s="381"/>
    </row>
    <row r="944" ht="12.75">
      <c r="A944" s="381"/>
    </row>
    <row r="945" ht="12.75">
      <c r="A945" s="381"/>
    </row>
    <row r="946" ht="12.75">
      <c r="A946" s="381"/>
    </row>
    <row r="947" ht="12.75">
      <c r="A947" s="381"/>
    </row>
    <row r="948" ht="12.75">
      <c r="A948" s="381"/>
    </row>
    <row r="949" ht="12.75">
      <c r="A949" s="381"/>
    </row>
    <row r="950" ht="12.75">
      <c r="A950" s="381"/>
    </row>
    <row r="951" ht="12.75">
      <c r="A951" s="381"/>
    </row>
    <row r="952" ht="12.75">
      <c r="A952" s="381"/>
    </row>
    <row r="953" ht="12.75">
      <c r="A953" s="381"/>
    </row>
    <row r="954" ht="12.75">
      <c r="A954" s="381"/>
    </row>
    <row r="955" ht="12.75">
      <c r="A955" s="381"/>
    </row>
    <row r="956" ht="12.75">
      <c r="A956" s="381"/>
    </row>
    <row r="957" ht="12.75">
      <c r="A957" s="381"/>
    </row>
    <row r="958" ht="12.75">
      <c r="A958" s="381"/>
    </row>
    <row r="959" ht="12.75">
      <c r="A959" s="381"/>
    </row>
    <row r="960" ht="12.75">
      <c r="A960" s="381"/>
    </row>
    <row r="961" ht="12.75">
      <c r="A961" s="381"/>
    </row>
    <row r="962" ht="12.75">
      <c r="A962" s="381"/>
    </row>
    <row r="963" ht="12.75">
      <c r="A963" s="381"/>
    </row>
    <row r="964" ht="12.75">
      <c r="A964" s="381"/>
    </row>
    <row r="965" ht="12.75">
      <c r="A965" s="381"/>
    </row>
    <row r="966" ht="12.75">
      <c r="A966" s="381"/>
    </row>
    <row r="967" ht="12.75">
      <c r="A967" s="381"/>
    </row>
    <row r="968" ht="12.75">
      <c r="A968" s="381"/>
    </row>
    <row r="969" ht="12.75">
      <c r="A969" s="381"/>
    </row>
    <row r="970" ht="12.75">
      <c r="A970" s="381"/>
    </row>
    <row r="971" ht="12.75">
      <c r="A971" s="381"/>
    </row>
    <row r="972" ht="12.75">
      <c r="A972" s="381"/>
    </row>
    <row r="973" ht="12.75">
      <c r="A973" s="381"/>
    </row>
    <row r="974" ht="12.75">
      <c r="A974" s="381"/>
    </row>
    <row r="975" ht="12.75">
      <c r="A975" s="381"/>
    </row>
    <row r="976" ht="12.75">
      <c r="A976" s="381"/>
    </row>
    <row r="977" ht="12.75">
      <c r="A977" s="381"/>
    </row>
    <row r="978" ht="12.75">
      <c r="A978" s="381"/>
    </row>
    <row r="979" ht="12.75">
      <c r="A979" s="381"/>
    </row>
    <row r="980" ht="12.75">
      <c r="A980" s="381"/>
    </row>
    <row r="981" ht="12.75">
      <c r="A981" s="381"/>
    </row>
    <row r="982" ht="12.75">
      <c r="A982" s="381"/>
    </row>
    <row r="983" ht="12.75">
      <c r="A983" s="381"/>
    </row>
    <row r="984" ht="12.75">
      <c r="A984" s="381"/>
    </row>
    <row r="985" ht="12.75">
      <c r="A985" s="381"/>
    </row>
    <row r="986" ht="12.75">
      <c r="A986" s="381"/>
    </row>
    <row r="987" ht="12.75">
      <c r="A987" s="381"/>
    </row>
    <row r="988" ht="12.75">
      <c r="A988" s="381"/>
    </row>
    <row r="989" ht="12.75">
      <c r="A989" s="381"/>
    </row>
    <row r="990" ht="12.75">
      <c r="A990" s="381"/>
    </row>
    <row r="991" ht="12.75">
      <c r="A991" s="381"/>
    </row>
    <row r="992" ht="12.75">
      <c r="A992" s="381"/>
    </row>
    <row r="993" ht="12.75">
      <c r="A993" s="381"/>
    </row>
    <row r="994" ht="12.75">
      <c r="A994" s="381"/>
    </row>
    <row r="995" ht="12.75">
      <c r="A995" s="381"/>
    </row>
    <row r="996" ht="12.75">
      <c r="A996" s="381"/>
    </row>
    <row r="997" ht="12.75">
      <c r="A997" s="381"/>
    </row>
    <row r="998" ht="12.75">
      <c r="A998" s="381"/>
    </row>
    <row r="999" ht="12.75">
      <c r="A999" s="381"/>
    </row>
    <row r="1000" ht="12.75">
      <c r="A1000" s="381"/>
    </row>
    <row r="1001" ht="12.75">
      <c r="A1001" s="381"/>
    </row>
    <row r="1002" ht="12.75">
      <c r="A1002" s="381"/>
    </row>
    <row r="1003" ht="12.75">
      <c r="A1003" s="381"/>
    </row>
    <row r="1004" ht="12.75">
      <c r="A1004" s="381"/>
    </row>
    <row r="1005" ht="12.75">
      <c r="A1005" s="381"/>
    </row>
    <row r="1006" ht="12.75">
      <c r="A1006" s="381"/>
    </row>
    <row r="1007" ht="12.75">
      <c r="A1007" s="381"/>
    </row>
    <row r="1008" ht="12.75">
      <c r="A1008" s="381"/>
    </row>
    <row r="1009" ht="12.75">
      <c r="A1009" s="381"/>
    </row>
    <row r="1010" ht="12.75">
      <c r="A1010" s="381"/>
    </row>
    <row r="1011" ht="12.75">
      <c r="A1011" s="381"/>
    </row>
    <row r="1012" ht="12.75">
      <c r="A1012" s="381"/>
    </row>
    <row r="1013" ht="12.75">
      <c r="A1013" s="381"/>
    </row>
    <row r="1014" ht="12.75">
      <c r="A1014" s="381"/>
    </row>
    <row r="1015" ht="12.75">
      <c r="A1015" s="381"/>
    </row>
    <row r="1016" ht="12.75">
      <c r="A1016" s="381"/>
    </row>
    <row r="1017" ht="12.75">
      <c r="A1017" s="381"/>
    </row>
    <row r="1018" ht="12.75">
      <c r="A1018" s="381"/>
    </row>
    <row r="1019" ht="12.75">
      <c r="A1019" s="381"/>
    </row>
    <row r="1020" ht="12.75">
      <c r="A1020" s="381"/>
    </row>
    <row r="1021" ht="12.75">
      <c r="A1021" s="381"/>
    </row>
    <row r="1022" ht="12.75">
      <c r="A1022" s="381"/>
    </row>
    <row r="1023" ht="12.75">
      <c r="A1023" s="381"/>
    </row>
    <row r="1024" ht="12.75">
      <c r="A1024" s="381"/>
    </row>
    <row r="1025" ht="12.75">
      <c r="A1025" s="381"/>
    </row>
    <row r="1026" ht="12.75">
      <c r="A1026" s="381"/>
    </row>
    <row r="1027" ht="12.75">
      <c r="A1027" s="381"/>
    </row>
    <row r="1028" ht="12.75">
      <c r="A1028" s="381"/>
    </row>
    <row r="1029" ht="12.75">
      <c r="A1029" s="381"/>
    </row>
    <row r="1030" ht="12.75">
      <c r="A1030" s="381"/>
    </row>
    <row r="1031" ht="12.75">
      <c r="A1031" s="381"/>
    </row>
    <row r="1032" ht="12.75">
      <c r="A1032" s="381"/>
    </row>
    <row r="1033" ht="12.75">
      <c r="A1033" s="381"/>
    </row>
    <row r="1034" ht="12.75">
      <c r="A1034" s="381"/>
    </row>
    <row r="1035" ht="12.75">
      <c r="A1035" s="381"/>
    </row>
    <row r="1036" ht="12.75">
      <c r="A1036" s="381"/>
    </row>
    <row r="1037" ht="12.75">
      <c r="A1037" s="381"/>
    </row>
    <row r="1038" ht="12.75">
      <c r="A1038" s="381"/>
    </row>
    <row r="1039" ht="12.75">
      <c r="A1039" s="381"/>
    </row>
    <row r="1040" ht="12.75">
      <c r="A1040" s="381"/>
    </row>
    <row r="1041" ht="12.75">
      <c r="A1041" s="381"/>
    </row>
    <row r="1042" ht="12.75">
      <c r="A1042" s="381"/>
    </row>
    <row r="1043" ht="12.75">
      <c r="A1043" s="381"/>
    </row>
    <row r="1044" ht="12.75">
      <c r="A1044" s="381"/>
    </row>
    <row r="1045" ht="12.75">
      <c r="A1045" s="381"/>
    </row>
    <row r="1046" ht="12.75">
      <c r="A1046" s="381"/>
    </row>
    <row r="1047" ht="12.75">
      <c r="A1047" s="381"/>
    </row>
    <row r="1048" ht="12.75">
      <c r="A1048" s="381"/>
    </row>
    <row r="1049" ht="12.75">
      <c r="A1049" s="381"/>
    </row>
    <row r="1050" ht="12.75">
      <c r="A1050" s="381"/>
    </row>
    <row r="1051" ht="12.75">
      <c r="A1051" s="381"/>
    </row>
    <row r="1052" ht="12.75">
      <c r="A1052" s="381"/>
    </row>
    <row r="1053" ht="12.75">
      <c r="A1053" s="381"/>
    </row>
    <row r="1054" ht="12.75">
      <c r="A1054" s="381"/>
    </row>
    <row r="1055" ht="12.75">
      <c r="A1055" s="381"/>
    </row>
    <row r="1056" ht="12.75">
      <c r="A1056" s="381"/>
    </row>
    <row r="1057" ht="12.75">
      <c r="A1057" s="381"/>
    </row>
    <row r="1058" ht="12.75">
      <c r="A1058" s="381"/>
    </row>
    <row r="1059" ht="12.75">
      <c r="A1059" s="381"/>
    </row>
    <row r="1060" ht="12.75">
      <c r="A1060" s="381"/>
    </row>
    <row r="1061" ht="12.75">
      <c r="A1061" s="381"/>
    </row>
    <row r="1062" ht="12.75">
      <c r="A1062" s="381"/>
    </row>
    <row r="1063" ht="12.75">
      <c r="A1063" s="381"/>
    </row>
    <row r="1064" ht="12.75">
      <c r="A1064" s="381"/>
    </row>
    <row r="1065" ht="12.75">
      <c r="A1065" s="381"/>
    </row>
    <row r="1066" ht="12.75">
      <c r="A1066" s="381"/>
    </row>
    <row r="1067" ht="12.75">
      <c r="A1067" s="381"/>
    </row>
    <row r="1068" ht="12.75">
      <c r="A1068" s="381"/>
    </row>
    <row r="1069" ht="12.75">
      <c r="A1069" s="381"/>
    </row>
    <row r="1070" ht="12.75">
      <c r="A1070" s="381"/>
    </row>
    <row r="1071" ht="12.75">
      <c r="A1071" s="381"/>
    </row>
    <row r="1072" ht="12.75">
      <c r="A1072" s="381"/>
    </row>
    <row r="1073" ht="12.75">
      <c r="A1073" s="381"/>
    </row>
    <row r="1074" ht="12.75">
      <c r="A1074" s="381"/>
    </row>
    <row r="1075" ht="12.75">
      <c r="A1075" s="381"/>
    </row>
    <row r="1076" ht="12.75">
      <c r="A1076" s="381"/>
    </row>
    <row r="1077" ht="12.75">
      <c r="A1077" s="381"/>
    </row>
    <row r="1078" ht="12.75">
      <c r="A1078" s="381"/>
    </row>
    <row r="1079" ht="12.75">
      <c r="A1079" s="381"/>
    </row>
    <row r="1080" ht="12.75">
      <c r="A1080" s="381"/>
    </row>
    <row r="1081" ht="12.75">
      <c r="A1081" s="381"/>
    </row>
    <row r="1082" ht="12.75">
      <c r="A1082" s="381"/>
    </row>
    <row r="1083" ht="12.75">
      <c r="A1083" s="381"/>
    </row>
    <row r="1084" ht="12.75">
      <c r="A1084" s="381"/>
    </row>
    <row r="1085" ht="12.75">
      <c r="A1085" s="381"/>
    </row>
    <row r="1086" ht="12.75">
      <c r="A1086" s="381"/>
    </row>
    <row r="1087" ht="12.75">
      <c r="A1087" s="381"/>
    </row>
    <row r="1088" ht="12.75">
      <c r="A1088" s="381"/>
    </row>
    <row r="1089" ht="12.75">
      <c r="A1089" s="381"/>
    </row>
    <row r="1090" ht="12.75">
      <c r="A1090" s="381"/>
    </row>
    <row r="1091" ht="12.75">
      <c r="A1091" s="381"/>
    </row>
    <row r="1092" ht="12.75">
      <c r="A1092" s="381"/>
    </row>
    <row r="1093" ht="12.75">
      <c r="A1093" s="381"/>
    </row>
    <row r="1094" ht="12.75">
      <c r="A1094" s="381"/>
    </row>
    <row r="1095" ht="12.75">
      <c r="A1095" s="381"/>
    </row>
    <row r="1096" ht="12.75">
      <c r="A1096" s="381"/>
    </row>
    <row r="1097" ht="12.75">
      <c r="A1097" s="381"/>
    </row>
    <row r="1098" ht="12.75">
      <c r="A1098" s="381"/>
    </row>
    <row r="1099" ht="12.75">
      <c r="A1099" s="381"/>
    </row>
    <row r="1100" ht="12.75">
      <c r="A1100" s="381"/>
    </row>
    <row r="1101" ht="12.75">
      <c r="A1101" s="381"/>
    </row>
    <row r="1102" ht="12.75">
      <c r="A1102" s="381"/>
    </row>
    <row r="1103" ht="12.75">
      <c r="A1103" s="381"/>
    </row>
    <row r="1104" ht="12.75">
      <c r="A1104" s="381"/>
    </row>
    <row r="1105" ht="12.75">
      <c r="A1105" s="381"/>
    </row>
    <row r="1106" ht="12.75">
      <c r="A1106" s="381"/>
    </row>
    <row r="1107" ht="12.75">
      <c r="A1107" s="381"/>
    </row>
    <row r="1108" ht="12.75">
      <c r="A1108" s="381"/>
    </row>
    <row r="1109" ht="12.75">
      <c r="A1109" s="381"/>
    </row>
    <row r="1110" ht="12.75">
      <c r="A1110" s="381"/>
    </row>
    <row r="1111" ht="12.75">
      <c r="A1111" s="381"/>
    </row>
    <row r="1112" ht="12.75">
      <c r="A1112" s="381"/>
    </row>
    <row r="1113" ht="12.75">
      <c r="A1113" s="381"/>
    </row>
    <row r="1114" ht="12.75">
      <c r="A1114" s="381"/>
    </row>
    <row r="1115" ht="12.75">
      <c r="A1115" s="381"/>
    </row>
    <row r="1116" ht="12.75">
      <c r="A1116" s="381"/>
    </row>
    <row r="1117" ht="12.75">
      <c r="A1117" s="381"/>
    </row>
    <row r="1118" ht="12.75">
      <c r="A1118" s="381"/>
    </row>
    <row r="1119" ht="12.75">
      <c r="A1119" s="381"/>
    </row>
    <row r="1120" ht="12.75">
      <c r="A1120" s="381"/>
    </row>
    <row r="1121" ht="12.75">
      <c r="A1121" s="381"/>
    </row>
    <row r="1122" ht="12.75">
      <c r="A1122" s="381"/>
    </row>
    <row r="1123" ht="12.75">
      <c r="A1123" s="381"/>
    </row>
    <row r="1124" ht="12.75">
      <c r="A1124" s="381"/>
    </row>
    <row r="1125" ht="12.75">
      <c r="A1125" s="381"/>
    </row>
    <row r="1126" ht="12.75">
      <c r="A1126" s="381"/>
    </row>
    <row r="1127" ht="12.75">
      <c r="A1127" s="381"/>
    </row>
    <row r="1128" ht="12.75">
      <c r="A1128" s="381"/>
    </row>
    <row r="1129" ht="12.75">
      <c r="A1129" s="381"/>
    </row>
    <row r="1130" ht="12.75">
      <c r="A1130" s="381"/>
    </row>
    <row r="1131" ht="12.75">
      <c r="A1131" s="381"/>
    </row>
    <row r="1132" ht="12.75">
      <c r="A1132" s="381"/>
    </row>
    <row r="1133" ht="12.75">
      <c r="A1133" s="381"/>
    </row>
    <row r="1134" ht="12.75">
      <c r="A1134" s="381"/>
    </row>
    <row r="1135" ht="12.75">
      <c r="A1135" s="381"/>
    </row>
    <row r="1136" ht="12.75">
      <c r="A1136" s="381"/>
    </row>
    <row r="1137" ht="12.75">
      <c r="A1137" s="381"/>
    </row>
    <row r="1138" ht="12.75">
      <c r="A1138" s="381"/>
    </row>
    <row r="1139" ht="12.75">
      <c r="A1139" s="381"/>
    </row>
    <row r="1140" ht="12.75">
      <c r="A1140" s="381"/>
    </row>
    <row r="1141" ht="12.75">
      <c r="A1141" s="381"/>
    </row>
    <row r="1142" ht="12.75">
      <c r="A1142" s="381"/>
    </row>
    <row r="1143" ht="12.75">
      <c r="A1143" s="381"/>
    </row>
    <row r="1144" ht="12.75">
      <c r="A1144" s="381"/>
    </row>
    <row r="1145" ht="12.75">
      <c r="A1145" s="381"/>
    </row>
    <row r="1146" ht="12.75">
      <c r="A1146" s="381"/>
    </row>
    <row r="1147" ht="12.75">
      <c r="A1147" s="381"/>
    </row>
    <row r="1148" ht="12.75">
      <c r="A1148" s="381"/>
    </row>
    <row r="1149" ht="12.75">
      <c r="A1149" s="381"/>
    </row>
    <row r="1150" ht="12.75">
      <c r="A1150" s="381"/>
    </row>
    <row r="1151" ht="12.75">
      <c r="A1151" s="381"/>
    </row>
    <row r="1152" ht="12.75">
      <c r="A1152" s="381"/>
    </row>
    <row r="1153" ht="12.75">
      <c r="A1153" s="381"/>
    </row>
    <row r="1154" ht="12.75">
      <c r="A1154" s="381"/>
    </row>
    <row r="1155" ht="12.75">
      <c r="A1155" s="381"/>
    </row>
    <row r="1156" ht="12.75">
      <c r="A1156" s="381"/>
    </row>
    <row r="1157" ht="12.75">
      <c r="A1157" s="381"/>
    </row>
    <row r="1158" ht="12.75">
      <c r="A1158" s="381"/>
    </row>
    <row r="1159" ht="12.75">
      <c r="A1159" s="381"/>
    </row>
    <row r="1160" ht="12.75">
      <c r="A1160" s="381"/>
    </row>
    <row r="1161" ht="12.75">
      <c r="A1161" s="381"/>
    </row>
    <row r="1162" ht="12.75">
      <c r="A1162" s="381"/>
    </row>
    <row r="1163" ht="12.75">
      <c r="A1163" s="381"/>
    </row>
    <row r="1164" ht="12.75">
      <c r="A1164" s="381"/>
    </row>
    <row r="1165" ht="12.75">
      <c r="A1165" s="381"/>
    </row>
    <row r="1166" ht="12.75">
      <c r="A1166" s="381"/>
    </row>
    <row r="1167" ht="12.75">
      <c r="A1167" s="381"/>
    </row>
    <row r="1168" ht="12.75">
      <c r="A1168" s="381"/>
    </row>
    <row r="1169" ht="12.75">
      <c r="A1169" s="381"/>
    </row>
    <row r="1170" ht="12.75">
      <c r="A1170" s="381"/>
    </row>
    <row r="1171" ht="12.75">
      <c r="A1171" s="381"/>
    </row>
    <row r="1172" ht="12.75">
      <c r="A1172" s="381"/>
    </row>
    <row r="1173" ht="12.75">
      <c r="A1173" s="381"/>
    </row>
    <row r="1174" ht="12.75">
      <c r="A1174" s="381"/>
    </row>
    <row r="1175" ht="12.75">
      <c r="A1175" s="381"/>
    </row>
    <row r="1176" ht="12.75">
      <c r="A1176" s="381"/>
    </row>
    <row r="1177" ht="12.75">
      <c r="A1177" s="381"/>
    </row>
    <row r="1178" ht="12.75">
      <c r="A1178" s="381"/>
    </row>
    <row r="1179" ht="12.75">
      <c r="A1179" s="381"/>
    </row>
    <row r="1180" ht="12.75">
      <c r="A1180" s="381"/>
    </row>
    <row r="1181" ht="12.75">
      <c r="A1181" s="381"/>
    </row>
    <row r="1182" ht="12.75">
      <c r="A1182" s="381"/>
    </row>
    <row r="1183" ht="12.75">
      <c r="A1183" s="381"/>
    </row>
    <row r="1184" ht="12.75">
      <c r="A1184" s="381"/>
    </row>
    <row r="1185" ht="12.75">
      <c r="A1185" s="381"/>
    </row>
    <row r="1186" ht="12.75">
      <c r="A1186" s="381"/>
    </row>
    <row r="1187" ht="12.75">
      <c r="A1187" s="381"/>
    </row>
    <row r="1188" ht="12.75">
      <c r="A1188" s="381"/>
    </row>
    <row r="1189" ht="12.75">
      <c r="A1189" s="381"/>
    </row>
    <row r="1190" ht="12.75">
      <c r="A1190" s="381"/>
    </row>
    <row r="1191" ht="12.75">
      <c r="A1191" s="381"/>
    </row>
    <row r="1192" ht="12.75">
      <c r="A1192" s="381"/>
    </row>
    <row r="1193" ht="12.75">
      <c r="A1193" s="381"/>
    </row>
    <row r="1194" ht="12.75">
      <c r="A1194" s="381"/>
    </row>
    <row r="1195" ht="12.75">
      <c r="A1195" s="381"/>
    </row>
    <row r="1196" ht="12.75">
      <c r="A1196" s="381"/>
    </row>
    <row r="1197" ht="12.75">
      <c r="A1197" s="381"/>
    </row>
    <row r="1198" ht="12.75">
      <c r="A1198" s="381"/>
    </row>
    <row r="1199" ht="12.75">
      <c r="A1199" s="381"/>
    </row>
    <row r="1200" ht="12.75">
      <c r="A1200" s="381"/>
    </row>
    <row r="1201" ht="12.75">
      <c r="A1201" s="381"/>
    </row>
    <row r="1202" ht="12.75">
      <c r="A1202" s="381"/>
    </row>
    <row r="1203" ht="12.75">
      <c r="A1203" s="381"/>
    </row>
    <row r="1204" ht="12.75">
      <c r="A1204" s="381"/>
    </row>
    <row r="1205" ht="12.75">
      <c r="A1205" s="381"/>
    </row>
    <row r="1206" ht="12.75">
      <c r="A1206" s="381"/>
    </row>
    <row r="1207" ht="12.75">
      <c r="A1207" s="381"/>
    </row>
    <row r="1208" ht="12.75">
      <c r="A1208" s="381"/>
    </row>
    <row r="1209" ht="12.75">
      <c r="A1209" s="381"/>
    </row>
    <row r="1210" ht="12.75">
      <c r="A1210" s="381"/>
    </row>
    <row r="1211" ht="12.75">
      <c r="A1211" s="381"/>
    </row>
    <row r="1212" ht="12.75">
      <c r="A1212" s="381"/>
    </row>
    <row r="1213" ht="12.75">
      <c r="A1213" s="381"/>
    </row>
    <row r="1214" ht="12.75">
      <c r="A1214" s="381"/>
    </row>
    <row r="1215" ht="12.75">
      <c r="A1215" s="381"/>
    </row>
    <row r="1216" ht="12.75">
      <c r="A1216" s="381"/>
    </row>
    <row r="1217" ht="12.75">
      <c r="A1217" s="381"/>
    </row>
    <row r="1218" ht="12.75">
      <c r="A1218" s="381"/>
    </row>
    <row r="1219" ht="12.75">
      <c r="A1219" s="381"/>
    </row>
    <row r="1220" ht="12.75">
      <c r="A1220" s="381"/>
    </row>
    <row r="1221" ht="12.75">
      <c r="A1221" s="381"/>
    </row>
    <row r="1222" ht="12.75">
      <c r="A1222" s="381"/>
    </row>
    <row r="1223" ht="12.75">
      <c r="A1223" s="381"/>
    </row>
    <row r="1224" ht="12.75">
      <c r="A1224" s="381"/>
    </row>
    <row r="1225" ht="12.75">
      <c r="A1225" s="381"/>
    </row>
    <row r="1226" ht="12.75">
      <c r="A1226" s="381"/>
    </row>
    <row r="1227" ht="12.75">
      <c r="A1227" s="381"/>
    </row>
    <row r="1228" ht="12.75">
      <c r="A1228" s="381"/>
    </row>
    <row r="1229" ht="12.75">
      <c r="A1229" s="381"/>
    </row>
    <row r="1230" ht="12.75">
      <c r="A1230" s="381"/>
    </row>
    <row r="1231" ht="12.75">
      <c r="A1231" s="381"/>
    </row>
    <row r="1232" ht="12.75">
      <c r="A1232" s="381"/>
    </row>
    <row r="1233" ht="12.75">
      <c r="A1233" s="381"/>
    </row>
    <row r="1234" ht="12.75">
      <c r="A1234" s="381"/>
    </row>
    <row r="1235" ht="12.75">
      <c r="A1235" s="381"/>
    </row>
    <row r="1236" ht="12.75">
      <c r="A1236" s="381"/>
    </row>
    <row r="1237" ht="12.75">
      <c r="A1237" s="381"/>
    </row>
    <row r="1238" ht="12.75">
      <c r="A1238" s="381"/>
    </row>
    <row r="1239" ht="12.75">
      <c r="A1239" s="381"/>
    </row>
    <row r="1240" ht="12.75">
      <c r="A1240" s="381"/>
    </row>
    <row r="1241" ht="12.75">
      <c r="A1241" s="381"/>
    </row>
    <row r="1242" ht="12.75">
      <c r="A1242" s="381"/>
    </row>
    <row r="1243" ht="12.75">
      <c r="A1243" s="381"/>
    </row>
    <row r="1244" ht="12.75">
      <c r="A1244" s="381"/>
    </row>
    <row r="1245" ht="12.75">
      <c r="A1245" s="381"/>
    </row>
    <row r="1246" ht="12.75">
      <c r="A1246" s="381"/>
    </row>
    <row r="1247" ht="12.75">
      <c r="A1247" s="381"/>
    </row>
    <row r="1248" ht="12.75">
      <c r="A1248" s="381"/>
    </row>
    <row r="1249" ht="12.75">
      <c r="A1249" s="381"/>
    </row>
    <row r="1250" ht="12.75">
      <c r="A1250" s="381"/>
    </row>
    <row r="1251" ht="12.75">
      <c r="A1251" s="381"/>
    </row>
    <row r="1252" ht="12.75">
      <c r="A1252" s="381"/>
    </row>
    <row r="1253" ht="12.75">
      <c r="A1253" s="381"/>
    </row>
    <row r="1254" ht="12.75">
      <c r="A1254" s="381"/>
    </row>
    <row r="1255" ht="12.75">
      <c r="A1255" s="381"/>
    </row>
    <row r="1256" ht="12.75">
      <c r="A1256" s="381"/>
    </row>
    <row r="1257" ht="12.75">
      <c r="A1257" s="381"/>
    </row>
    <row r="1258" ht="12.75">
      <c r="A1258" s="381"/>
    </row>
    <row r="1259" ht="12.75">
      <c r="A1259" s="381"/>
    </row>
    <row r="1260" ht="12.75">
      <c r="A1260" s="381"/>
    </row>
    <row r="1261" ht="12.75">
      <c r="A1261" s="381"/>
    </row>
    <row r="1262" ht="12.75">
      <c r="A1262" s="381"/>
    </row>
    <row r="1263" ht="12.75">
      <c r="A1263" s="381"/>
    </row>
    <row r="1264" ht="12.75">
      <c r="A1264" s="381"/>
    </row>
    <row r="1265" ht="12.75">
      <c r="A1265" s="381"/>
    </row>
    <row r="1266" ht="12.75">
      <c r="A1266" s="381"/>
    </row>
    <row r="1267" ht="12.75">
      <c r="A1267" s="381"/>
    </row>
    <row r="1268" ht="12.75">
      <c r="A1268" s="381"/>
    </row>
    <row r="1269" ht="12.75">
      <c r="A1269" s="381"/>
    </row>
    <row r="1270" ht="12.75">
      <c r="A1270" s="381"/>
    </row>
    <row r="1271" ht="12.75">
      <c r="A1271" s="381"/>
    </row>
    <row r="1272" ht="12.75">
      <c r="A1272" s="381"/>
    </row>
    <row r="1273" ht="12.75">
      <c r="A1273" s="381"/>
    </row>
    <row r="1274" ht="12.75">
      <c r="A1274" s="381"/>
    </row>
    <row r="1275" ht="12.75">
      <c r="A1275" s="381"/>
    </row>
    <row r="1276" ht="12.75">
      <c r="A1276" s="381"/>
    </row>
    <row r="1277" ht="12.75">
      <c r="A1277" s="381"/>
    </row>
    <row r="1278" ht="12.75">
      <c r="A1278" s="381"/>
    </row>
    <row r="1279" ht="12.75">
      <c r="A1279" s="381"/>
    </row>
    <row r="1280" ht="12.75">
      <c r="A1280" s="381"/>
    </row>
    <row r="1281" ht="12.75">
      <c r="A1281" s="381"/>
    </row>
    <row r="1282" ht="12.75">
      <c r="A1282" s="381"/>
    </row>
    <row r="1283" ht="12.75">
      <c r="A1283" s="381"/>
    </row>
    <row r="1284" ht="12.75">
      <c r="A1284" s="381"/>
    </row>
    <row r="1285" ht="12.75">
      <c r="A1285" s="381"/>
    </row>
    <row r="1286" ht="12.75">
      <c r="A1286" s="381"/>
    </row>
    <row r="1287" ht="12.75">
      <c r="A1287" s="381"/>
    </row>
    <row r="1288" ht="12.75">
      <c r="A1288" s="381"/>
    </row>
    <row r="1289" ht="12.75">
      <c r="A1289" s="381"/>
    </row>
    <row r="1290" ht="12.75">
      <c r="A1290" s="381"/>
    </row>
    <row r="1291" ht="12.75">
      <c r="A1291" s="381"/>
    </row>
    <row r="1292" ht="12.75">
      <c r="A1292" s="381"/>
    </row>
    <row r="1293" ht="12.75">
      <c r="A1293" s="381"/>
    </row>
    <row r="1294" ht="12.75">
      <c r="A1294" s="381"/>
    </row>
    <row r="1295" ht="12.75">
      <c r="A1295" s="381"/>
    </row>
    <row r="1296" ht="12.75">
      <c r="A1296" s="381"/>
    </row>
    <row r="1297" ht="12.75">
      <c r="A1297" s="381"/>
    </row>
    <row r="1298" ht="12.75">
      <c r="A1298" s="381"/>
    </row>
    <row r="1299" ht="12.75">
      <c r="A1299" s="381"/>
    </row>
    <row r="1300" ht="12.75">
      <c r="A1300" s="381"/>
    </row>
    <row r="1301" ht="12.75">
      <c r="A1301" s="381"/>
    </row>
    <row r="1302" ht="12.75">
      <c r="A1302" s="381"/>
    </row>
    <row r="1303" ht="12.75">
      <c r="A1303" s="381"/>
    </row>
    <row r="1304" ht="12.75">
      <c r="A1304" s="381"/>
    </row>
    <row r="1305" ht="12.75">
      <c r="A1305" s="381"/>
    </row>
    <row r="1306" ht="12.75">
      <c r="A1306" s="381"/>
    </row>
    <row r="1307" ht="12.75">
      <c r="A1307" s="381"/>
    </row>
    <row r="1308" ht="12.75">
      <c r="A1308" s="381"/>
    </row>
    <row r="1309" ht="12.75">
      <c r="A1309" s="381"/>
    </row>
    <row r="1310" ht="12.75">
      <c r="A1310" s="381"/>
    </row>
    <row r="1311" ht="12.75">
      <c r="A1311" s="381"/>
    </row>
    <row r="1312" ht="12.75">
      <c r="A1312" s="381"/>
    </row>
    <row r="1313" ht="12.75">
      <c r="A1313" s="381"/>
    </row>
    <row r="1314" ht="12.75">
      <c r="A1314" s="381"/>
    </row>
    <row r="1315" ht="12.75">
      <c r="A1315" s="381"/>
    </row>
    <row r="1316" ht="12.75">
      <c r="A1316" s="381"/>
    </row>
    <row r="1317" ht="12.75">
      <c r="A1317" s="381"/>
    </row>
    <row r="1318" ht="12.75">
      <c r="A1318" s="381"/>
    </row>
    <row r="1319" ht="12.75">
      <c r="A1319" s="381"/>
    </row>
    <row r="1320" ht="12.75">
      <c r="A1320" s="381"/>
    </row>
    <row r="1321" ht="12.75">
      <c r="A1321" s="381"/>
    </row>
    <row r="1322" ht="12.75">
      <c r="A1322" s="381"/>
    </row>
    <row r="1323" ht="12.75">
      <c r="A1323" s="381"/>
    </row>
    <row r="1324" ht="12.75">
      <c r="A1324" s="381"/>
    </row>
    <row r="1325" ht="12.75">
      <c r="A1325" s="381"/>
    </row>
    <row r="1326" ht="12.75">
      <c r="A1326" s="381"/>
    </row>
    <row r="1327" ht="12.75">
      <c r="A1327" s="381"/>
    </row>
    <row r="1328" ht="12.75">
      <c r="A1328" s="381"/>
    </row>
    <row r="1329" ht="12.75">
      <c r="A1329" s="381"/>
    </row>
    <row r="1330" ht="12.75">
      <c r="A1330" s="381"/>
    </row>
    <row r="1331" ht="12.75">
      <c r="A1331" s="381"/>
    </row>
    <row r="1332" ht="12.75">
      <c r="A1332" s="381"/>
    </row>
    <row r="1333" ht="12.75">
      <c r="A1333" s="381"/>
    </row>
    <row r="1334" ht="12.75">
      <c r="A1334" s="381"/>
    </row>
    <row r="1335" ht="12.75">
      <c r="A1335" s="381"/>
    </row>
    <row r="1336" ht="12.75">
      <c r="A1336" s="381"/>
    </row>
    <row r="1337" ht="12.75">
      <c r="A1337" s="381"/>
    </row>
    <row r="1338" ht="12.75">
      <c r="A1338" s="381"/>
    </row>
    <row r="1339" ht="12.75">
      <c r="A1339" s="381"/>
    </row>
    <row r="1340" ht="12.75">
      <c r="A1340" s="381"/>
    </row>
    <row r="1341" ht="12.75">
      <c r="A1341" s="381"/>
    </row>
    <row r="1342" ht="12.75">
      <c r="A1342" s="381"/>
    </row>
    <row r="1343" ht="12.75">
      <c r="A1343" s="381"/>
    </row>
    <row r="1344" ht="12.75">
      <c r="A1344" s="381"/>
    </row>
    <row r="1345" ht="12.75">
      <c r="A1345" s="381"/>
    </row>
    <row r="1346" ht="12.75">
      <c r="A1346" s="381"/>
    </row>
    <row r="1347" ht="12.75">
      <c r="A1347" s="381"/>
    </row>
    <row r="1348" ht="12.75">
      <c r="A1348" s="381"/>
    </row>
    <row r="1349" ht="12.75">
      <c r="A1349" s="381"/>
    </row>
    <row r="1350" ht="12.75">
      <c r="A1350" s="381"/>
    </row>
    <row r="1351" ht="12.75">
      <c r="A1351" s="381"/>
    </row>
    <row r="1352" ht="12.75">
      <c r="A1352" s="381"/>
    </row>
    <row r="1353" ht="12.75">
      <c r="A1353" s="381"/>
    </row>
    <row r="1354" ht="12.75">
      <c r="A1354" s="381"/>
    </row>
    <row r="1355" ht="12.75">
      <c r="A1355" s="381"/>
    </row>
    <row r="1356" ht="12.75">
      <c r="A1356" s="381"/>
    </row>
    <row r="1357" ht="12.75">
      <c r="A1357" s="381"/>
    </row>
    <row r="1358" ht="12.75">
      <c r="A1358" s="381"/>
    </row>
    <row r="1359" ht="12.75">
      <c r="A1359" s="381"/>
    </row>
    <row r="1360" ht="12.75">
      <c r="A1360" s="381"/>
    </row>
    <row r="1361" ht="12.75">
      <c r="A1361" s="381"/>
    </row>
    <row r="1362" ht="12.75">
      <c r="A1362" s="381"/>
    </row>
    <row r="1363" ht="12.75">
      <c r="A1363" s="381"/>
    </row>
    <row r="1364" ht="12.75">
      <c r="A1364" s="381"/>
    </row>
    <row r="1365" ht="12.75">
      <c r="A1365" s="381"/>
    </row>
    <row r="1366" ht="12.75">
      <c r="A1366" s="381"/>
    </row>
    <row r="1367" ht="12.75">
      <c r="A1367" s="381"/>
    </row>
    <row r="1368" ht="12.75">
      <c r="A1368" s="381"/>
    </row>
    <row r="1369" ht="12.75">
      <c r="A1369" s="381"/>
    </row>
    <row r="1370" ht="12.75">
      <c r="A1370" s="381"/>
    </row>
    <row r="1371" ht="12.75">
      <c r="A1371" s="381"/>
    </row>
    <row r="1372" ht="12.75">
      <c r="A1372" s="381"/>
    </row>
    <row r="1373" ht="12.75">
      <c r="A1373" s="381"/>
    </row>
    <row r="1374" ht="12.75">
      <c r="A1374" s="381"/>
    </row>
    <row r="1375" ht="12.75">
      <c r="A1375" s="381"/>
    </row>
    <row r="1376" ht="12.75">
      <c r="A1376" s="381"/>
    </row>
    <row r="1377" ht="12.75">
      <c r="A1377" s="381"/>
    </row>
    <row r="1378" ht="12.75">
      <c r="A1378" s="381"/>
    </row>
    <row r="1379" ht="12.75">
      <c r="A1379" s="381"/>
    </row>
    <row r="1380" ht="12.75">
      <c r="A1380" s="381"/>
    </row>
    <row r="1381" ht="12.75">
      <c r="A1381" s="381"/>
    </row>
    <row r="1382" ht="12.75">
      <c r="A1382" s="381"/>
    </row>
    <row r="1383" ht="12.75">
      <c r="A1383" s="381"/>
    </row>
    <row r="1384" ht="12.75">
      <c r="A1384" s="381"/>
    </row>
    <row r="1385" ht="12.75">
      <c r="A1385" s="381"/>
    </row>
    <row r="1386" ht="12.75">
      <c r="A1386" s="381"/>
    </row>
    <row r="1387" ht="12.75">
      <c r="A1387" s="381"/>
    </row>
    <row r="1388" ht="12.75">
      <c r="A1388" s="381"/>
    </row>
    <row r="1389" ht="12.75">
      <c r="A1389" s="381"/>
    </row>
    <row r="1390" ht="12.75">
      <c r="A1390" s="381"/>
    </row>
    <row r="1391" ht="12.75">
      <c r="A1391" s="381"/>
    </row>
    <row r="1392" ht="12.75">
      <c r="A1392" s="381"/>
    </row>
    <row r="1393" ht="12.75">
      <c r="A1393" s="381"/>
    </row>
    <row r="1394" ht="12.75">
      <c r="A1394" s="381"/>
    </row>
    <row r="1395" ht="12.75">
      <c r="A1395" s="381"/>
    </row>
    <row r="1396" ht="12.75">
      <c r="A1396" s="381"/>
    </row>
    <row r="1397" ht="12.75">
      <c r="A1397" s="381"/>
    </row>
    <row r="1398" ht="12.75">
      <c r="A1398" s="381"/>
    </row>
    <row r="1399" ht="12.75">
      <c r="A1399" s="381"/>
    </row>
    <row r="1400" ht="12.75">
      <c r="A1400" s="381"/>
    </row>
    <row r="1401" ht="12.75">
      <c r="A1401" s="381"/>
    </row>
    <row r="1402" ht="12.75">
      <c r="A1402" s="381"/>
    </row>
    <row r="1403" ht="12.75">
      <c r="A1403" s="381"/>
    </row>
    <row r="1404" ht="12.75">
      <c r="A1404" s="381"/>
    </row>
    <row r="1405" ht="12.75">
      <c r="A1405" s="381"/>
    </row>
    <row r="1406" ht="12.75">
      <c r="A1406" s="381"/>
    </row>
    <row r="1407" ht="12.75">
      <c r="A1407" s="381"/>
    </row>
    <row r="1408" ht="12.75">
      <c r="A1408" s="381"/>
    </row>
    <row r="1409" ht="12.75">
      <c r="A1409" s="381"/>
    </row>
    <row r="1410" ht="12.75">
      <c r="A1410" s="381"/>
    </row>
    <row r="1411" ht="12.75">
      <c r="A1411" s="381"/>
    </row>
    <row r="1412" ht="12.75">
      <c r="A1412" s="381"/>
    </row>
    <row r="1413" ht="12.75">
      <c r="A1413" s="381"/>
    </row>
    <row r="1414" ht="12.75">
      <c r="A1414" s="381"/>
    </row>
    <row r="1415" ht="12.75">
      <c r="A1415" s="381"/>
    </row>
    <row r="1416" ht="12.75">
      <c r="A1416" s="381"/>
    </row>
    <row r="1417" ht="12.75">
      <c r="A1417" s="381"/>
    </row>
    <row r="1418" ht="12.75">
      <c r="A1418" s="381"/>
    </row>
    <row r="1419" ht="12.75">
      <c r="A1419" s="381"/>
    </row>
    <row r="1420" ht="12.75">
      <c r="A1420" s="381"/>
    </row>
    <row r="1421" ht="12.75">
      <c r="A1421" s="381"/>
    </row>
    <row r="1422" ht="12.75">
      <c r="A1422" s="381"/>
    </row>
    <row r="1423" ht="12.75">
      <c r="A1423" s="381"/>
    </row>
    <row r="1424" ht="12.75">
      <c r="A1424" s="381"/>
    </row>
    <row r="1425" ht="12.75">
      <c r="A1425" s="381"/>
    </row>
    <row r="1426" ht="12.75">
      <c r="A1426" s="381"/>
    </row>
    <row r="1427" ht="12.75">
      <c r="A1427" s="381"/>
    </row>
    <row r="1428" ht="12.75">
      <c r="A1428" s="381"/>
    </row>
    <row r="1429" ht="12.75">
      <c r="A1429" s="381"/>
    </row>
    <row r="1430" ht="12.75">
      <c r="A1430" s="381"/>
    </row>
    <row r="1431" ht="12.75">
      <c r="A1431" s="381"/>
    </row>
    <row r="1432" ht="12.75">
      <c r="A1432" s="381"/>
    </row>
    <row r="1433" ht="12.75">
      <c r="A1433" s="381"/>
    </row>
    <row r="1434" ht="12.75">
      <c r="A1434" s="381"/>
    </row>
    <row r="1435" ht="12.75">
      <c r="A1435" s="381"/>
    </row>
    <row r="1436" ht="12.75">
      <c r="A1436" s="381"/>
    </row>
    <row r="1437" ht="12.75">
      <c r="A1437" s="381"/>
    </row>
    <row r="1438" ht="12.75">
      <c r="A1438" s="381"/>
    </row>
    <row r="1439" ht="12.75">
      <c r="A1439" s="381"/>
    </row>
    <row r="1440" ht="12.75">
      <c r="A1440" s="381"/>
    </row>
    <row r="1441" ht="12.75">
      <c r="A1441" s="381"/>
    </row>
    <row r="1442" ht="12.75">
      <c r="A1442" s="381"/>
    </row>
    <row r="1443" ht="12.75">
      <c r="A1443" s="381"/>
    </row>
    <row r="1444" ht="12.75">
      <c r="A1444" s="381"/>
    </row>
    <row r="1445" ht="12.75">
      <c r="A1445" s="381"/>
    </row>
    <row r="1446" ht="12.75">
      <c r="A1446" s="381"/>
    </row>
    <row r="1447" ht="12.75">
      <c r="A1447" s="381"/>
    </row>
    <row r="1448" ht="12.75">
      <c r="A1448" s="381"/>
    </row>
    <row r="1449" ht="12.75">
      <c r="A1449" s="381"/>
    </row>
    <row r="1450" ht="12.75">
      <c r="A1450" s="381"/>
    </row>
    <row r="1451" ht="12.75">
      <c r="A1451" s="381"/>
    </row>
    <row r="1452" ht="12.75">
      <c r="A1452" s="381"/>
    </row>
    <row r="1453" ht="12.75">
      <c r="A1453" s="381"/>
    </row>
    <row r="1454" ht="12.75">
      <c r="A1454" s="381"/>
    </row>
    <row r="1455" ht="12.75">
      <c r="A1455" s="381"/>
    </row>
    <row r="1456" ht="12.75">
      <c r="A1456" s="381"/>
    </row>
    <row r="1457" ht="12.75">
      <c r="A1457" s="381"/>
    </row>
    <row r="1458" ht="12.75">
      <c r="A1458" s="381"/>
    </row>
    <row r="1459" ht="12.75">
      <c r="A1459" s="381"/>
    </row>
    <row r="1460" ht="12.75">
      <c r="A1460" s="381"/>
    </row>
    <row r="1461" ht="12.75">
      <c r="A1461" s="381"/>
    </row>
    <row r="1462" ht="12.75">
      <c r="A1462" s="381"/>
    </row>
    <row r="1463" ht="12.75">
      <c r="A1463" s="381"/>
    </row>
    <row r="1464" ht="12.75">
      <c r="A1464" s="381"/>
    </row>
    <row r="1465" ht="12.75">
      <c r="A1465" s="381"/>
    </row>
    <row r="1466" ht="12.75">
      <c r="A1466" s="381"/>
    </row>
    <row r="1467" ht="12.75">
      <c r="A1467" s="381"/>
    </row>
    <row r="1468" ht="12.75">
      <c r="A1468" s="381"/>
    </row>
    <row r="1469" ht="12.75">
      <c r="A1469" s="381"/>
    </row>
    <row r="1470" ht="12.75">
      <c r="A1470" s="381"/>
    </row>
    <row r="1471" ht="12.75">
      <c r="A1471" s="381"/>
    </row>
    <row r="1472" ht="12.75">
      <c r="A1472" s="381"/>
    </row>
    <row r="1473" ht="12.75">
      <c r="A1473" s="381"/>
    </row>
    <row r="1474" ht="12.75">
      <c r="A1474" s="381"/>
    </row>
    <row r="1475" ht="12.75">
      <c r="A1475" s="381"/>
    </row>
    <row r="1476" ht="12.75">
      <c r="A1476" s="381"/>
    </row>
    <row r="1477" ht="12.75">
      <c r="A1477" s="381"/>
    </row>
    <row r="1478" ht="12.75">
      <c r="A1478" s="381"/>
    </row>
    <row r="1479" ht="12.75">
      <c r="A1479" s="381"/>
    </row>
    <row r="1480" ht="12.75">
      <c r="A1480" s="381"/>
    </row>
    <row r="1481" ht="12.75">
      <c r="A1481" s="381"/>
    </row>
    <row r="1482" ht="12.75">
      <c r="A1482" s="381"/>
    </row>
    <row r="1483" ht="12.75">
      <c r="A1483" s="381"/>
    </row>
    <row r="1484" ht="12.75">
      <c r="A1484" s="381"/>
    </row>
    <row r="1485" ht="12.75">
      <c r="A1485" s="381"/>
    </row>
    <row r="1486" ht="12.75">
      <c r="A1486" s="381"/>
    </row>
    <row r="1487" ht="12.75">
      <c r="A1487" s="381"/>
    </row>
    <row r="1488" ht="12.75">
      <c r="A1488" s="381"/>
    </row>
    <row r="1489" ht="12.75">
      <c r="A1489" s="381"/>
    </row>
    <row r="1490" ht="12.75">
      <c r="A1490" s="381"/>
    </row>
    <row r="1491" ht="12.75">
      <c r="A1491" s="381"/>
    </row>
    <row r="1492" ht="12.75">
      <c r="A1492" s="381"/>
    </row>
    <row r="1493" ht="12.75">
      <c r="A1493" s="381"/>
    </row>
    <row r="1494" ht="12.75">
      <c r="A1494" s="381"/>
    </row>
    <row r="1495" ht="12.75">
      <c r="A1495" s="381"/>
    </row>
    <row r="1496" ht="12.75">
      <c r="A1496" s="381"/>
    </row>
    <row r="1497" ht="12.75">
      <c r="A1497" s="381"/>
    </row>
    <row r="1498" ht="12.75">
      <c r="A1498" s="381"/>
    </row>
    <row r="1499" ht="12.75">
      <c r="A1499" s="381"/>
    </row>
    <row r="1500" ht="12.75">
      <c r="A1500" s="381"/>
    </row>
    <row r="1501" ht="12.75">
      <c r="A1501" s="381"/>
    </row>
    <row r="1502" ht="12.75">
      <c r="A1502" s="381"/>
    </row>
    <row r="1503" ht="12.75">
      <c r="A1503" s="381"/>
    </row>
    <row r="1504" ht="12.75">
      <c r="A1504" s="381"/>
    </row>
    <row r="1505" ht="12.75">
      <c r="A1505" s="381"/>
    </row>
    <row r="1506" ht="12.75">
      <c r="A1506" s="381"/>
    </row>
    <row r="1507" ht="12.75">
      <c r="A1507" s="381"/>
    </row>
    <row r="1508" ht="12.75">
      <c r="A1508" s="381"/>
    </row>
    <row r="1509" ht="12.75">
      <c r="A1509" s="381"/>
    </row>
    <row r="1510" ht="12.75">
      <c r="A1510" s="381"/>
    </row>
    <row r="1511" ht="12.75">
      <c r="A1511" s="381"/>
    </row>
    <row r="1512" ht="12.75">
      <c r="A1512" s="381"/>
    </row>
    <row r="1513" ht="12.75">
      <c r="A1513" s="381"/>
    </row>
    <row r="1514" ht="12.75">
      <c r="A1514" s="381"/>
    </row>
    <row r="1515" ht="12.75">
      <c r="A1515" s="381"/>
    </row>
    <row r="1516" ht="12.75">
      <c r="A1516" s="381"/>
    </row>
    <row r="1517" ht="12.75">
      <c r="A1517" s="381"/>
    </row>
    <row r="1518" ht="12.75">
      <c r="A1518" s="381"/>
    </row>
    <row r="1519" ht="12.75">
      <c r="A1519" s="381"/>
    </row>
    <row r="1520" ht="12.75">
      <c r="A1520" s="381"/>
    </row>
    <row r="1521" ht="12.75">
      <c r="A1521" s="381"/>
    </row>
    <row r="1522" ht="12.75">
      <c r="A1522" s="381"/>
    </row>
    <row r="1523" ht="12.75">
      <c r="A1523" s="381"/>
    </row>
    <row r="1524" ht="12.75">
      <c r="A1524" s="381"/>
    </row>
    <row r="1525" ht="12.75">
      <c r="A1525" s="381"/>
    </row>
    <row r="1526" ht="12.75">
      <c r="A1526" s="381"/>
    </row>
    <row r="1527" ht="12.75">
      <c r="A1527" s="381"/>
    </row>
    <row r="1528" ht="12.75">
      <c r="A1528" s="381"/>
    </row>
    <row r="1529" ht="12.75">
      <c r="A1529" s="381"/>
    </row>
    <row r="1530" ht="12.75">
      <c r="A1530" s="381"/>
    </row>
    <row r="1531" ht="12.75">
      <c r="A1531" s="381"/>
    </row>
    <row r="1532" ht="12.75">
      <c r="A1532" s="381"/>
    </row>
    <row r="1533" ht="12.75">
      <c r="A1533" s="381"/>
    </row>
    <row r="1534" ht="12.75">
      <c r="A1534" s="381"/>
    </row>
    <row r="1535" ht="12.75">
      <c r="A1535" s="381"/>
    </row>
    <row r="1536" ht="12.75">
      <c r="A1536" s="381"/>
    </row>
    <row r="1537" ht="12.75">
      <c r="A1537" s="381"/>
    </row>
    <row r="1538" ht="12.75">
      <c r="A1538" s="381"/>
    </row>
    <row r="1539" ht="12.75">
      <c r="A1539" s="381"/>
    </row>
    <row r="1540" ht="12.75">
      <c r="A1540" s="381"/>
    </row>
    <row r="1541" ht="12.75">
      <c r="A1541" s="381"/>
    </row>
    <row r="1542" ht="12.75">
      <c r="A1542" s="381"/>
    </row>
    <row r="1543" ht="12.75">
      <c r="A1543" s="381"/>
    </row>
    <row r="1544" ht="12.75">
      <c r="A1544" s="381"/>
    </row>
    <row r="1545" ht="12.75">
      <c r="A1545" s="381"/>
    </row>
    <row r="1546" ht="12.75">
      <c r="A1546" s="381"/>
    </row>
    <row r="1547" ht="12.75">
      <c r="A1547" s="381"/>
    </row>
    <row r="1548" ht="12.75">
      <c r="A1548" s="381"/>
    </row>
    <row r="1549" ht="12.75">
      <c r="A1549" s="381"/>
    </row>
    <row r="1550" ht="12.75">
      <c r="A1550" s="381"/>
    </row>
    <row r="1551" ht="12.75">
      <c r="A1551" s="381"/>
    </row>
    <row r="1552" ht="12.75">
      <c r="A1552" s="381"/>
    </row>
    <row r="1553" ht="12.75">
      <c r="A1553" s="381"/>
    </row>
    <row r="1554" ht="12.75">
      <c r="A1554" s="381"/>
    </row>
    <row r="1555" ht="12.75">
      <c r="A1555" s="381"/>
    </row>
    <row r="1556" ht="12.75">
      <c r="A1556" s="381"/>
    </row>
    <row r="1557" ht="12.75">
      <c r="A1557" s="381"/>
    </row>
    <row r="1558" ht="12.75">
      <c r="A1558" s="381"/>
    </row>
    <row r="1559" ht="12.75">
      <c r="A1559" s="381"/>
    </row>
    <row r="1560" ht="12.75">
      <c r="A1560" s="381"/>
    </row>
    <row r="1561" ht="12.75">
      <c r="A1561" s="381"/>
    </row>
    <row r="1562" ht="12.75">
      <c r="A1562" s="381"/>
    </row>
    <row r="1563" ht="12.75">
      <c r="A1563" s="381"/>
    </row>
    <row r="1564" ht="12.75">
      <c r="A1564" s="381"/>
    </row>
    <row r="1565" ht="12.75">
      <c r="A1565" s="381"/>
    </row>
    <row r="1566" ht="12.75">
      <c r="A1566" s="381"/>
    </row>
    <row r="1567" ht="12.75">
      <c r="A1567" s="381"/>
    </row>
    <row r="1568" ht="12.75">
      <c r="A1568" s="381"/>
    </row>
    <row r="1569" ht="12.75">
      <c r="A1569" s="381"/>
    </row>
    <row r="1570" ht="12.75">
      <c r="A1570" s="381"/>
    </row>
    <row r="1571" ht="12.75">
      <c r="A1571" s="381"/>
    </row>
    <row r="1572" ht="12.75">
      <c r="A1572" s="381"/>
    </row>
    <row r="1573" ht="12.75">
      <c r="A1573" s="381"/>
    </row>
    <row r="1574" ht="12.75">
      <c r="A1574" s="381"/>
    </row>
    <row r="1575" ht="12.75">
      <c r="A1575" s="381"/>
    </row>
    <row r="1576" ht="12.75">
      <c r="A1576" s="381"/>
    </row>
    <row r="1577" ht="12.75">
      <c r="A1577" s="381"/>
    </row>
    <row r="1578" ht="12.75">
      <c r="A1578" s="381"/>
    </row>
    <row r="1579" ht="12.75">
      <c r="A1579" s="381"/>
    </row>
    <row r="1580" ht="12.75">
      <c r="A1580" s="381"/>
    </row>
    <row r="1581" ht="12.75">
      <c r="A1581" s="381"/>
    </row>
    <row r="1582" ht="12.75">
      <c r="A1582" s="381"/>
    </row>
    <row r="1583" ht="12.75">
      <c r="A1583" s="381"/>
    </row>
    <row r="1584" ht="12.75">
      <c r="A1584" s="381"/>
    </row>
    <row r="1585" ht="12.75">
      <c r="A1585" s="381"/>
    </row>
    <row r="1586" ht="12.75">
      <c r="A1586" s="381"/>
    </row>
    <row r="1587" ht="12.75">
      <c r="A1587" s="381"/>
    </row>
    <row r="1588" ht="12.75">
      <c r="A1588" s="381"/>
    </row>
    <row r="1589" ht="12.75">
      <c r="A1589" s="381"/>
    </row>
    <row r="1590" ht="12.75">
      <c r="A1590" s="381"/>
    </row>
    <row r="1591" ht="12.75">
      <c r="A1591" s="381"/>
    </row>
    <row r="1592" ht="12.75">
      <c r="A1592" s="381"/>
    </row>
    <row r="1593" ht="12.75">
      <c r="A1593" s="381"/>
    </row>
    <row r="1594" ht="12.75">
      <c r="A1594" s="381"/>
    </row>
    <row r="1595" ht="12.75">
      <c r="A1595" s="381"/>
    </row>
    <row r="1596" ht="12.75">
      <c r="A1596" s="381"/>
    </row>
    <row r="1597" ht="12.75">
      <c r="A1597" s="381"/>
    </row>
    <row r="1598" ht="12.75">
      <c r="A1598" s="381"/>
    </row>
    <row r="1599" ht="12.75">
      <c r="A1599" s="381"/>
    </row>
    <row r="1600" ht="12.75">
      <c r="A1600" s="381"/>
    </row>
    <row r="1601" ht="12.75">
      <c r="A1601" s="381"/>
    </row>
    <row r="1602" ht="12.75">
      <c r="A1602" s="381"/>
    </row>
    <row r="1603" ht="12.75">
      <c r="A1603" s="381"/>
    </row>
    <row r="1604" ht="12.75">
      <c r="A1604" s="381"/>
    </row>
    <row r="1605" ht="12.75">
      <c r="A1605" s="381"/>
    </row>
    <row r="1606" ht="12.75">
      <c r="A1606" s="381"/>
    </row>
    <row r="1607" ht="12.75">
      <c r="A1607" s="381"/>
    </row>
    <row r="1608" ht="12.75">
      <c r="A1608" s="381"/>
    </row>
    <row r="1609" ht="12.75">
      <c r="A1609" s="381"/>
    </row>
    <row r="1610" ht="12.75">
      <c r="A1610" s="381"/>
    </row>
    <row r="1611" ht="12.75">
      <c r="A1611" s="381"/>
    </row>
    <row r="1612" ht="12.75">
      <c r="A1612" s="381"/>
    </row>
    <row r="1613" ht="12.75">
      <c r="A1613" s="381"/>
    </row>
    <row r="1614" ht="12.75">
      <c r="A1614" s="381"/>
    </row>
    <row r="1615" ht="12.75">
      <c r="A1615" s="381"/>
    </row>
    <row r="1616" ht="12.75">
      <c r="A1616" s="381"/>
    </row>
    <row r="1617" ht="12.75">
      <c r="A1617" s="381"/>
    </row>
    <row r="1618" ht="12.75">
      <c r="A1618" s="381"/>
    </row>
    <row r="1619" ht="12.75">
      <c r="A1619" s="381"/>
    </row>
    <row r="1620" ht="12.75">
      <c r="A1620" s="381"/>
    </row>
    <row r="1621" ht="12.75">
      <c r="A1621" s="381"/>
    </row>
    <row r="1622" ht="12.75">
      <c r="A1622" s="381"/>
    </row>
    <row r="1623" ht="12.75">
      <c r="A1623" s="381"/>
    </row>
    <row r="1624" ht="12.75">
      <c r="A1624" s="381"/>
    </row>
    <row r="1625" ht="12.75">
      <c r="A1625" s="381"/>
    </row>
    <row r="1626" ht="12.75">
      <c r="A1626" s="381"/>
    </row>
    <row r="1627" ht="12.75">
      <c r="A1627" s="381"/>
    </row>
    <row r="1628" ht="12.75">
      <c r="A1628" s="381"/>
    </row>
    <row r="1629" ht="12.75">
      <c r="A1629" s="381"/>
    </row>
    <row r="1630" ht="12.75">
      <c r="A1630" s="381"/>
    </row>
    <row r="1631" ht="12.75">
      <c r="A1631" s="381"/>
    </row>
    <row r="1632" ht="12.75">
      <c r="A1632" s="381"/>
    </row>
    <row r="1633" ht="12.75">
      <c r="A1633" s="381"/>
    </row>
    <row r="1634" ht="12.75">
      <c r="A1634" s="381"/>
    </row>
    <row r="1635" ht="12.75">
      <c r="A1635" s="381"/>
    </row>
    <row r="1636" ht="12.75">
      <c r="A1636" s="381"/>
    </row>
    <row r="1637" ht="12.75">
      <c r="A1637" s="381"/>
    </row>
    <row r="1638" ht="12.75">
      <c r="A1638" s="381"/>
    </row>
    <row r="1639" ht="12.75">
      <c r="A1639" s="381"/>
    </row>
    <row r="1640" ht="12.75">
      <c r="A1640" s="381"/>
    </row>
    <row r="1641" ht="12.75">
      <c r="A1641" s="381"/>
    </row>
    <row r="1642" ht="12.75">
      <c r="A1642" s="381"/>
    </row>
    <row r="1643" ht="12.75">
      <c r="A1643" s="381"/>
    </row>
    <row r="1644" ht="12.75">
      <c r="A1644" s="381"/>
    </row>
    <row r="1645" ht="12.75">
      <c r="A1645" s="381"/>
    </row>
    <row r="1646" ht="12.75">
      <c r="A1646" s="381"/>
    </row>
    <row r="1647" ht="12.75">
      <c r="A1647" s="381"/>
    </row>
    <row r="1648" ht="12.75">
      <c r="A1648" s="381"/>
    </row>
    <row r="1649" ht="12.75">
      <c r="A1649" s="381"/>
    </row>
    <row r="1650" ht="12.75">
      <c r="A1650" s="381"/>
    </row>
    <row r="1651" ht="12.75">
      <c r="A1651" s="381"/>
    </row>
    <row r="1652" ht="12.75">
      <c r="A1652" s="381"/>
    </row>
    <row r="1653" ht="12.75">
      <c r="A1653" s="381"/>
    </row>
    <row r="1654" ht="12.75">
      <c r="A1654" s="381"/>
    </row>
    <row r="1655" ht="12.75">
      <c r="A1655" s="381"/>
    </row>
    <row r="1656" ht="12.75">
      <c r="A1656" s="381"/>
    </row>
    <row r="1657" ht="12.75">
      <c r="A1657" s="381"/>
    </row>
    <row r="1658" ht="12.75">
      <c r="A1658" s="381"/>
    </row>
    <row r="1659" ht="12.75">
      <c r="A1659" s="381"/>
    </row>
    <row r="1660" ht="12.75">
      <c r="A1660" s="381"/>
    </row>
    <row r="1661" ht="12.75">
      <c r="A1661" s="381"/>
    </row>
    <row r="1662" ht="12.75">
      <c r="A1662" s="381"/>
    </row>
    <row r="1663" ht="12.75">
      <c r="A1663" s="381"/>
    </row>
    <row r="1664" ht="12.75">
      <c r="A1664" s="381"/>
    </row>
    <row r="1665" ht="12.75">
      <c r="A1665" s="381"/>
    </row>
    <row r="1666" ht="12.75">
      <c r="A1666" s="381"/>
    </row>
    <row r="1667" ht="12.75">
      <c r="A1667" s="381"/>
    </row>
    <row r="1668" ht="12.75">
      <c r="A1668" s="381"/>
    </row>
    <row r="1669" ht="12.75">
      <c r="A1669" s="381"/>
    </row>
    <row r="1670" ht="12.75">
      <c r="A1670" s="381"/>
    </row>
    <row r="1671" ht="12.75">
      <c r="A1671" s="381"/>
    </row>
    <row r="1672" ht="12.75">
      <c r="A1672" s="381"/>
    </row>
    <row r="1673" ht="12.75">
      <c r="A1673" s="381"/>
    </row>
    <row r="1674" ht="12.75">
      <c r="A1674" s="381"/>
    </row>
    <row r="1675" ht="12.75">
      <c r="A1675" s="381"/>
    </row>
    <row r="1676" ht="12.75">
      <c r="A1676" s="381"/>
    </row>
    <row r="1677" ht="12.75">
      <c r="A1677" s="381"/>
    </row>
    <row r="1678" ht="12.75">
      <c r="A1678" s="381"/>
    </row>
    <row r="1679" ht="12.75">
      <c r="A1679" s="381"/>
    </row>
    <row r="1680" ht="12.75">
      <c r="A1680" s="381"/>
    </row>
    <row r="1681" ht="12.75">
      <c r="A1681" s="381"/>
    </row>
    <row r="1682" ht="12.75">
      <c r="A1682" s="381"/>
    </row>
    <row r="1683" ht="12.75">
      <c r="A1683" s="381"/>
    </row>
    <row r="1684" ht="12.75">
      <c r="A1684" s="381"/>
    </row>
    <row r="1685" ht="12.75">
      <c r="A1685" s="381"/>
    </row>
    <row r="1686" ht="12.75">
      <c r="A1686" s="381"/>
    </row>
    <row r="1687" ht="12.75">
      <c r="A1687" s="381"/>
    </row>
    <row r="1688" ht="12.75">
      <c r="A1688" s="381"/>
    </row>
    <row r="1689" ht="12.75">
      <c r="A1689" s="381"/>
    </row>
    <row r="1690" ht="12.75">
      <c r="A1690" s="381"/>
    </row>
    <row r="1691" ht="12.75">
      <c r="A1691" s="381"/>
    </row>
    <row r="1692" ht="12.75">
      <c r="A1692" s="381"/>
    </row>
    <row r="1693" ht="12.75">
      <c r="A1693" s="381"/>
    </row>
    <row r="1694" ht="12.75">
      <c r="A1694" s="381"/>
    </row>
    <row r="1695" ht="12.75">
      <c r="A1695" s="381"/>
    </row>
    <row r="1696" ht="12.75">
      <c r="A1696" s="381"/>
    </row>
    <row r="1697" ht="12.75">
      <c r="A1697" s="381"/>
    </row>
    <row r="1698" ht="12.75">
      <c r="A1698" s="381"/>
    </row>
    <row r="1699" ht="12.75">
      <c r="A1699" s="381"/>
    </row>
    <row r="1700" ht="12.75">
      <c r="A1700" s="381"/>
    </row>
    <row r="1701" ht="12.75">
      <c r="A1701" s="381"/>
    </row>
    <row r="1702" ht="12.75">
      <c r="A1702" s="381"/>
    </row>
    <row r="1703" ht="12.75">
      <c r="A1703" s="381"/>
    </row>
    <row r="1704" ht="12.75">
      <c r="A1704" s="381"/>
    </row>
    <row r="1705" ht="12.75">
      <c r="A1705" s="381"/>
    </row>
    <row r="1706" ht="12.75">
      <c r="A1706" s="381"/>
    </row>
    <row r="1707" ht="12.75">
      <c r="A1707" s="381"/>
    </row>
    <row r="1708" ht="12.75">
      <c r="A1708" s="381"/>
    </row>
    <row r="1709" ht="12.75">
      <c r="A1709" s="381"/>
    </row>
    <row r="1710" ht="12.75">
      <c r="A1710" s="381"/>
    </row>
    <row r="1711" ht="12.75">
      <c r="A1711" s="381"/>
    </row>
    <row r="1712" ht="12.75">
      <c r="A1712" s="381"/>
    </row>
    <row r="1713" ht="12.75">
      <c r="A1713" s="381"/>
    </row>
    <row r="1714" ht="12.75">
      <c r="A1714" s="381"/>
    </row>
    <row r="1715" ht="12.75">
      <c r="A1715" s="381"/>
    </row>
    <row r="1716" ht="12.75">
      <c r="A1716" s="381"/>
    </row>
    <row r="1717" ht="12.75">
      <c r="A1717" s="381"/>
    </row>
    <row r="1718" ht="12.75">
      <c r="A1718" s="381"/>
    </row>
    <row r="1719" ht="12.75">
      <c r="A1719" s="381"/>
    </row>
    <row r="1720" ht="12.75">
      <c r="A1720" s="381"/>
    </row>
    <row r="1721" ht="12.75">
      <c r="A1721" s="381"/>
    </row>
    <row r="1722" ht="12.75">
      <c r="A1722" s="381"/>
    </row>
    <row r="1723" ht="12.75">
      <c r="A1723" s="381"/>
    </row>
    <row r="1724" ht="12.75">
      <c r="A1724" s="381"/>
    </row>
    <row r="1725" ht="12.75">
      <c r="A1725" s="381"/>
    </row>
    <row r="1726" ht="12.75">
      <c r="A1726" s="381"/>
    </row>
    <row r="1727" ht="12.75">
      <c r="A1727" s="381"/>
    </row>
    <row r="1728" ht="12.75">
      <c r="A1728" s="381"/>
    </row>
    <row r="1729" ht="12.75">
      <c r="A1729" s="381"/>
    </row>
    <row r="1730" ht="12.75">
      <c r="A1730" s="381"/>
    </row>
    <row r="1731" ht="12.75">
      <c r="A1731" s="381"/>
    </row>
    <row r="1732" ht="12.75">
      <c r="A1732" s="381"/>
    </row>
    <row r="1733" ht="12.75">
      <c r="A1733" s="381"/>
    </row>
    <row r="1734" ht="12.75">
      <c r="A1734" s="381"/>
    </row>
    <row r="1735" ht="12.75">
      <c r="A1735" s="381"/>
    </row>
    <row r="1736" ht="12.75">
      <c r="A1736" s="381"/>
    </row>
    <row r="1737" ht="12.75">
      <c r="A1737" s="381"/>
    </row>
    <row r="1738" ht="12.75">
      <c r="A1738" s="381"/>
    </row>
    <row r="1739" ht="12.75">
      <c r="A1739" s="381"/>
    </row>
    <row r="1740" ht="12.75">
      <c r="A1740" s="381"/>
    </row>
    <row r="1741" ht="12.75">
      <c r="A1741" s="381"/>
    </row>
    <row r="1742" ht="12.75">
      <c r="A1742" s="381"/>
    </row>
    <row r="1743" ht="12.75">
      <c r="A1743" s="381"/>
    </row>
    <row r="1744" ht="12.75">
      <c r="A1744" s="381"/>
    </row>
    <row r="1745" ht="12.75">
      <c r="A1745" s="381"/>
    </row>
    <row r="1746" ht="12.75">
      <c r="A1746" s="381"/>
    </row>
    <row r="1747" ht="12.75">
      <c r="A1747" s="381"/>
    </row>
    <row r="1748" ht="12.75">
      <c r="A1748" s="381"/>
    </row>
    <row r="1749" ht="12.75">
      <c r="A1749" s="381"/>
    </row>
    <row r="1750" ht="12.75">
      <c r="A1750" s="381"/>
    </row>
    <row r="1751" ht="12.75">
      <c r="A1751" s="381"/>
    </row>
    <row r="1752" ht="12.75">
      <c r="A1752" s="381"/>
    </row>
    <row r="1753" ht="12.75">
      <c r="A1753" s="381"/>
    </row>
    <row r="1754" ht="12.75">
      <c r="A1754" s="381"/>
    </row>
    <row r="1755" ht="12.75">
      <c r="A1755" s="381"/>
    </row>
    <row r="1756" ht="12.75">
      <c r="A1756" s="381"/>
    </row>
    <row r="1757" ht="12.75">
      <c r="A1757" s="381"/>
    </row>
    <row r="1758" ht="12.75">
      <c r="A1758" s="381"/>
    </row>
    <row r="1759" ht="12.75">
      <c r="A1759" s="381"/>
    </row>
    <row r="1760" ht="12.75">
      <c r="A1760" s="381"/>
    </row>
    <row r="1761" ht="12.75">
      <c r="A1761" s="381"/>
    </row>
    <row r="1762" ht="12.75">
      <c r="A1762" s="381"/>
    </row>
    <row r="1763" ht="12.75">
      <c r="A1763" s="381"/>
    </row>
    <row r="1764" ht="12.75">
      <c r="A1764" s="381"/>
    </row>
    <row r="1765" ht="12.75">
      <c r="A1765" s="381"/>
    </row>
    <row r="1766" ht="12.75">
      <c r="A1766" s="381"/>
    </row>
    <row r="1767" ht="12.75">
      <c r="A1767" s="381"/>
    </row>
    <row r="1768" ht="12.75">
      <c r="A1768" s="381"/>
    </row>
    <row r="1769" ht="12.75">
      <c r="A1769" s="381"/>
    </row>
    <row r="1770" ht="12.75">
      <c r="A1770" s="381"/>
    </row>
    <row r="1771" ht="12.75">
      <c r="A1771" s="381"/>
    </row>
    <row r="1772" ht="12.75">
      <c r="A1772" s="381"/>
    </row>
    <row r="1773" ht="12.75">
      <c r="A1773" s="381"/>
    </row>
    <row r="1774" ht="12.75">
      <c r="A1774" s="381"/>
    </row>
    <row r="1775" ht="12.75">
      <c r="A1775" s="381"/>
    </row>
    <row r="1776" ht="12.75">
      <c r="A1776" s="381"/>
    </row>
    <row r="1777" ht="12.75">
      <c r="A1777" s="381"/>
    </row>
    <row r="1778" ht="12.75">
      <c r="A1778" s="381"/>
    </row>
    <row r="1779" ht="12.75">
      <c r="A1779" s="381"/>
    </row>
    <row r="1780" ht="12.75">
      <c r="A1780" s="381"/>
    </row>
    <row r="1781" ht="12.75">
      <c r="A1781" s="381"/>
    </row>
    <row r="1782" ht="12.75">
      <c r="A1782" s="381"/>
    </row>
    <row r="1783" ht="12.75">
      <c r="A1783" s="381"/>
    </row>
    <row r="1784" ht="12.75">
      <c r="A1784" s="381"/>
    </row>
    <row r="1785" ht="12.75">
      <c r="A1785" s="381"/>
    </row>
    <row r="1786" ht="12.75">
      <c r="A1786" s="381"/>
    </row>
    <row r="1787" ht="12.75">
      <c r="A1787" s="381"/>
    </row>
    <row r="1788" ht="12.75">
      <c r="A1788" s="381"/>
    </row>
    <row r="1789" ht="12.75">
      <c r="A1789" s="381"/>
    </row>
    <row r="1790" ht="12.75">
      <c r="A1790" s="381"/>
    </row>
    <row r="1791" ht="12.75">
      <c r="A1791" s="381"/>
    </row>
    <row r="1792" ht="12.75">
      <c r="A1792" s="381"/>
    </row>
    <row r="1793" ht="12.75">
      <c r="A1793" s="381"/>
    </row>
    <row r="1794" ht="12.75">
      <c r="A1794" s="381"/>
    </row>
    <row r="1795" ht="12.75">
      <c r="A1795" s="381"/>
    </row>
    <row r="1796" ht="12.75">
      <c r="A1796" s="381"/>
    </row>
    <row r="1797" ht="12.75">
      <c r="A1797" s="381"/>
    </row>
    <row r="1798" ht="12.75">
      <c r="A1798" s="381"/>
    </row>
    <row r="1799" ht="12.75">
      <c r="A1799" s="381"/>
    </row>
    <row r="1800" ht="12.75">
      <c r="A1800" s="381"/>
    </row>
    <row r="1801" ht="12.75">
      <c r="A1801" s="381"/>
    </row>
    <row r="1802" ht="12.75">
      <c r="A1802" s="381"/>
    </row>
    <row r="1803" ht="12.75">
      <c r="A1803" s="381"/>
    </row>
    <row r="1804" ht="12.75">
      <c r="A1804" s="381"/>
    </row>
    <row r="1805" ht="12.75">
      <c r="A1805" s="381"/>
    </row>
    <row r="1806" ht="12.75">
      <c r="A1806" s="381"/>
    </row>
    <row r="1807" ht="12.75">
      <c r="A1807" s="381"/>
    </row>
    <row r="1808" ht="12.75">
      <c r="A1808" s="381"/>
    </row>
    <row r="1809" ht="12.75">
      <c r="A1809" s="381"/>
    </row>
    <row r="1810" ht="12.75">
      <c r="A1810" s="381"/>
    </row>
    <row r="1811" ht="12.75">
      <c r="A1811" s="381"/>
    </row>
    <row r="1812" ht="12.75">
      <c r="A1812" s="381"/>
    </row>
    <row r="1813" ht="12.75">
      <c r="A1813" s="381"/>
    </row>
    <row r="1814" ht="12.75">
      <c r="A1814" s="381"/>
    </row>
    <row r="1815" ht="12.75">
      <c r="A1815" s="381"/>
    </row>
    <row r="1816" ht="12.75">
      <c r="A1816" s="381"/>
    </row>
    <row r="1817" ht="12.75">
      <c r="A1817" s="381"/>
    </row>
    <row r="1818" ht="12.75">
      <c r="A1818" s="381"/>
    </row>
    <row r="1819" ht="12.75">
      <c r="A1819" s="381"/>
    </row>
    <row r="1820" ht="12.75">
      <c r="A1820" s="381"/>
    </row>
    <row r="1821" ht="12.75">
      <c r="A1821" s="381"/>
    </row>
    <row r="1822" ht="12.75">
      <c r="A1822" s="381"/>
    </row>
    <row r="1823" ht="12.75">
      <c r="A1823" s="381"/>
    </row>
    <row r="1824" ht="12.75">
      <c r="A1824" s="381"/>
    </row>
    <row r="1825" ht="12.75">
      <c r="A1825" s="381"/>
    </row>
    <row r="1826" ht="12.75">
      <c r="A1826" s="381"/>
    </row>
    <row r="1827" ht="12.75">
      <c r="A1827" s="381"/>
    </row>
    <row r="1828" ht="12.75">
      <c r="A1828" s="381"/>
    </row>
    <row r="1829" ht="12.75">
      <c r="A1829" s="381"/>
    </row>
    <row r="1830" ht="12.75">
      <c r="A1830" s="381"/>
    </row>
    <row r="1831" ht="12.75">
      <c r="A1831" s="381"/>
    </row>
    <row r="1832" ht="12.75">
      <c r="A1832" s="381"/>
    </row>
    <row r="1833" ht="12.75">
      <c r="A1833" s="381"/>
    </row>
    <row r="1834" ht="12.75">
      <c r="A1834" s="381"/>
    </row>
    <row r="1835" ht="12.75">
      <c r="A1835" s="381"/>
    </row>
    <row r="1836" ht="12.75">
      <c r="A1836" s="381"/>
    </row>
    <row r="1837" ht="12.75">
      <c r="A1837" s="381"/>
    </row>
    <row r="1838" ht="12.75">
      <c r="A1838" s="381"/>
    </row>
    <row r="1839" ht="12.75">
      <c r="A1839" s="381"/>
    </row>
    <row r="1840" ht="12.75">
      <c r="A1840" s="381"/>
    </row>
    <row r="1841" ht="12.75">
      <c r="A1841" s="381"/>
    </row>
    <row r="1842" ht="12.75">
      <c r="A1842" s="381"/>
    </row>
    <row r="1843" ht="12.75">
      <c r="A1843" s="381"/>
    </row>
    <row r="1844" ht="12.75">
      <c r="A1844" s="381"/>
    </row>
    <row r="1845" ht="12.75">
      <c r="A1845" s="381"/>
    </row>
    <row r="1846" ht="12.75">
      <c r="A1846" s="381"/>
    </row>
    <row r="1847" ht="12.75">
      <c r="A1847" s="381"/>
    </row>
    <row r="1848" ht="12.75">
      <c r="A1848" s="381"/>
    </row>
    <row r="1849" ht="12.75">
      <c r="A1849" s="381"/>
    </row>
    <row r="1850" ht="12.75">
      <c r="A1850" s="381"/>
    </row>
    <row r="1851" ht="12.75">
      <c r="A1851" s="381"/>
    </row>
    <row r="1852" ht="12.75">
      <c r="A1852" s="381"/>
    </row>
    <row r="1853" ht="12.75">
      <c r="A1853" s="381"/>
    </row>
    <row r="1854" ht="12.75">
      <c r="A1854" s="381"/>
    </row>
    <row r="1855" ht="12.75">
      <c r="A1855" s="381"/>
    </row>
    <row r="1856" ht="12.75">
      <c r="A1856" s="381"/>
    </row>
    <row r="1857" ht="12.75">
      <c r="A1857" s="381"/>
    </row>
    <row r="1858" ht="12.75">
      <c r="A1858" s="381"/>
    </row>
    <row r="1859" ht="12.75">
      <c r="A1859" s="381"/>
    </row>
    <row r="1860" ht="12.75">
      <c r="A1860" s="381"/>
    </row>
    <row r="1861" ht="12.75">
      <c r="A1861" s="381"/>
    </row>
    <row r="1862" ht="12.75">
      <c r="A1862" s="381"/>
    </row>
    <row r="1863" ht="12.75">
      <c r="A1863" s="381"/>
    </row>
    <row r="1864" ht="12.75">
      <c r="A1864" s="381"/>
    </row>
    <row r="1865" ht="12.75">
      <c r="A1865" s="381"/>
    </row>
    <row r="1866" ht="12.75">
      <c r="A1866" s="381"/>
    </row>
    <row r="1867" ht="12.75">
      <c r="A1867" s="381"/>
    </row>
    <row r="1868" ht="12.75">
      <c r="A1868" s="381"/>
    </row>
    <row r="1869" ht="12.75">
      <c r="A1869" s="381"/>
    </row>
    <row r="1870" ht="12.75">
      <c r="A1870" s="381"/>
    </row>
    <row r="1871" ht="12.75">
      <c r="A1871" s="381"/>
    </row>
    <row r="1872" ht="12.75">
      <c r="A1872" s="381"/>
    </row>
    <row r="1873" ht="12.75">
      <c r="A1873" s="381"/>
    </row>
    <row r="1874" ht="12.75">
      <c r="A1874" s="381"/>
    </row>
    <row r="1875" ht="12.75">
      <c r="A1875" s="381"/>
    </row>
    <row r="1876" ht="12.75">
      <c r="A1876" s="381"/>
    </row>
    <row r="1877" ht="12.75">
      <c r="A1877" s="381"/>
    </row>
    <row r="1878" ht="12.75">
      <c r="A1878" s="381"/>
    </row>
    <row r="1879" ht="12.75">
      <c r="A1879" s="381"/>
    </row>
    <row r="1880" ht="12.75">
      <c r="A1880" s="381"/>
    </row>
    <row r="1881" ht="12.75">
      <c r="A1881" s="381"/>
    </row>
    <row r="1882" ht="12.75">
      <c r="A1882" s="381"/>
    </row>
    <row r="1883" ht="12.75">
      <c r="A1883" s="381"/>
    </row>
    <row r="1884" ht="12.75">
      <c r="A1884" s="381"/>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Foglio2"/>
  <dimension ref="A1:BK38"/>
  <sheetViews>
    <sheetView workbookViewId="0" topLeftCell="A1">
      <pane ySplit="4" topLeftCell="BM15" activePane="bottomLeft" state="frozen"/>
      <selection pane="topLeft" activeCell="A1" sqref="A1"/>
      <selection pane="bottomLeft" activeCell="A1" sqref="A1:BJ37"/>
    </sheetView>
  </sheetViews>
  <sheetFormatPr defaultColWidth="9.140625" defaultRowHeight="12.75"/>
  <cols>
    <col min="1" max="1" width="4.7109375" style="0" bestFit="1" customWidth="1"/>
    <col min="2" max="2" width="7.00390625" style="8" bestFit="1" customWidth="1"/>
    <col min="3" max="3" width="8.7109375" style="8" bestFit="1" customWidth="1"/>
    <col min="4" max="4" width="6.8515625" style="8" bestFit="1" customWidth="1"/>
    <col min="5" max="5" width="8.7109375" style="8" bestFit="1" customWidth="1"/>
    <col min="6" max="6" width="5.140625" style="39" bestFit="1" customWidth="1"/>
    <col min="7" max="7" width="17.8515625" style="40" bestFit="1" customWidth="1"/>
    <col min="8" max="8" width="40.7109375" style="0" customWidth="1"/>
    <col min="9" max="10" width="3.00390625" style="0" bestFit="1" customWidth="1"/>
    <col min="11" max="11" width="6.421875" style="0" bestFit="1" customWidth="1"/>
    <col min="12" max="13" width="3.00390625" style="0" bestFit="1" customWidth="1"/>
    <col min="14" max="14" width="6.421875" style="0" bestFit="1" customWidth="1"/>
    <col min="15" max="16" width="3.00390625" style="0" bestFit="1" customWidth="1"/>
    <col min="17" max="17" width="6.421875" style="0" bestFit="1" customWidth="1"/>
    <col min="18" max="19" width="3.00390625" style="0" bestFit="1" customWidth="1"/>
    <col min="20" max="20" width="6.421875" style="0" bestFit="1" customWidth="1"/>
    <col min="21" max="22" width="3.00390625" style="0" bestFit="1" customWidth="1"/>
    <col min="23" max="23" width="6.421875" style="0" customWidth="1"/>
    <col min="24" max="25" width="3.00390625" style="0" bestFit="1" customWidth="1"/>
    <col min="26" max="26" width="6.421875" style="0" bestFit="1" customWidth="1"/>
    <col min="27" max="28" width="3.00390625" style="0" bestFit="1" customWidth="1"/>
    <col min="29" max="29" width="6.421875" style="0" bestFit="1" customWidth="1"/>
    <col min="30" max="30" width="2.421875" style="0" bestFit="1" customWidth="1"/>
    <col min="31" max="31" width="3.00390625" style="0" bestFit="1" customWidth="1"/>
    <col min="32" max="32" width="6.421875" style="0" bestFit="1" customWidth="1"/>
    <col min="33" max="33" width="2.421875" style="0" bestFit="1" customWidth="1"/>
    <col min="34" max="34" width="3.00390625" style="0" bestFit="1" customWidth="1"/>
    <col min="35" max="35" width="6.421875" style="0" bestFit="1" customWidth="1"/>
    <col min="36" max="37" width="3.00390625" style="0" bestFit="1" customWidth="1"/>
    <col min="38" max="38" width="6.421875" style="0" bestFit="1" customWidth="1"/>
    <col min="39" max="40" width="3.00390625" style="0" bestFit="1" customWidth="1"/>
    <col min="41" max="41" width="6.421875" style="0" bestFit="1" customWidth="1"/>
    <col min="42" max="42" width="2.421875" style="0" bestFit="1" customWidth="1"/>
    <col min="43" max="43" width="3.00390625" style="0" bestFit="1" customWidth="1"/>
    <col min="44" max="44" width="6.421875" style="0" bestFit="1" customWidth="1"/>
    <col min="45" max="46" width="3.00390625" style="0" bestFit="1" customWidth="1"/>
    <col min="47" max="47" width="6.421875" style="0" bestFit="1" customWidth="1"/>
    <col min="48" max="48" width="2.421875" style="0" bestFit="1" customWidth="1"/>
    <col min="49" max="49" width="3.00390625" style="0" bestFit="1" customWidth="1"/>
    <col min="50" max="50" width="6.421875" style="0" bestFit="1" customWidth="1"/>
    <col min="51" max="52" width="3.00390625" style="0" bestFit="1" customWidth="1"/>
    <col min="53" max="53" width="6.421875" style="0" bestFit="1" customWidth="1"/>
    <col min="54" max="54" width="2.421875" style="0" bestFit="1" customWidth="1"/>
    <col min="55" max="55" width="3.00390625" style="0" bestFit="1" customWidth="1"/>
    <col min="56" max="56" width="6.421875" style="0" bestFit="1" customWidth="1"/>
    <col min="57" max="57" width="2.421875" style="0" bestFit="1" customWidth="1"/>
    <col min="58" max="58" width="3.00390625" style="0" bestFit="1" customWidth="1"/>
    <col min="59" max="59" width="6.421875" style="0" bestFit="1" customWidth="1"/>
    <col min="60" max="61" width="3.00390625" style="0" bestFit="1" customWidth="1"/>
    <col min="62" max="62" width="6.421875" style="0" bestFit="1" customWidth="1"/>
    <col min="63" max="63" width="7.140625" style="0" bestFit="1" customWidth="1"/>
  </cols>
  <sheetData>
    <row r="1" spans="1:62" ht="13.5" thickBot="1">
      <c r="A1" s="71"/>
      <c r="B1" s="72" t="s">
        <v>279</v>
      </c>
      <c r="C1" s="73"/>
      <c r="D1" s="72">
        <v>2015</v>
      </c>
      <c r="E1" s="74"/>
      <c r="F1" s="75"/>
      <c r="G1" s="76"/>
      <c r="H1" s="77"/>
      <c r="I1" s="46"/>
      <c r="J1" s="46"/>
      <c r="K1" s="46"/>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row>
    <row r="2" spans="1:62" ht="13.5" thickBot="1">
      <c r="A2" s="71"/>
      <c r="B2" s="75"/>
      <c r="C2" s="75"/>
      <c r="D2" s="75"/>
      <c r="E2" s="75"/>
      <c r="F2" s="75"/>
      <c r="G2" s="76"/>
      <c r="H2" s="77"/>
      <c r="I2" s="540" t="s">
        <v>572</v>
      </c>
      <c r="J2" s="541"/>
      <c r="K2" s="541"/>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542"/>
      <c r="AN2" s="542"/>
      <c r="AO2" s="542"/>
      <c r="AP2" s="542"/>
      <c r="AQ2" s="542"/>
      <c r="AR2" s="542"/>
      <c r="AS2" s="542"/>
      <c r="AT2" s="542"/>
      <c r="AU2" s="542"/>
      <c r="AV2" s="542"/>
      <c r="AW2" s="542"/>
      <c r="AX2" s="542"/>
      <c r="AY2" s="542"/>
      <c r="AZ2" s="542"/>
      <c r="BA2" s="542"/>
      <c r="BB2" s="542"/>
      <c r="BC2" s="542"/>
      <c r="BD2" s="542"/>
      <c r="BE2" s="542"/>
      <c r="BF2" s="542"/>
      <c r="BG2" s="542"/>
      <c r="BH2" s="542"/>
      <c r="BI2" s="542"/>
      <c r="BJ2" s="543"/>
    </row>
    <row r="3" spans="1:62" s="8" customFormat="1" ht="144" customHeight="1" thickBot="1" thickTop="1">
      <c r="A3" s="78" t="s">
        <v>407</v>
      </c>
      <c r="B3" s="78" t="s">
        <v>549</v>
      </c>
      <c r="C3" s="78" t="s">
        <v>548</v>
      </c>
      <c r="D3" s="78" t="s">
        <v>550</v>
      </c>
      <c r="E3" s="78" t="s">
        <v>548</v>
      </c>
      <c r="F3" s="78" t="s">
        <v>607</v>
      </c>
      <c r="G3" s="78" t="s">
        <v>608</v>
      </c>
      <c r="H3" s="79" t="s">
        <v>571</v>
      </c>
      <c r="I3" s="551" t="s">
        <v>457</v>
      </c>
      <c r="J3" s="551"/>
      <c r="K3" s="551"/>
      <c r="L3" s="551" t="s">
        <v>458</v>
      </c>
      <c r="M3" s="551"/>
      <c r="N3" s="551"/>
      <c r="O3" s="550" t="s">
        <v>945</v>
      </c>
      <c r="P3" s="550"/>
      <c r="Q3" s="550"/>
      <c r="R3" s="550" t="s">
        <v>946</v>
      </c>
      <c r="S3" s="550"/>
      <c r="T3" s="550"/>
      <c r="U3" s="550" t="s">
        <v>437</v>
      </c>
      <c r="V3" s="550"/>
      <c r="W3" s="550"/>
      <c r="X3" s="550" t="s">
        <v>947</v>
      </c>
      <c r="Y3" s="550"/>
      <c r="Z3" s="550"/>
      <c r="AA3" s="550" t="s">
        <v>948</v>
      </c>
      <c r="AB3" s="550"/>
      <c r="AC3" s="550"/>
      <c r="AD3" s="550" t="s">
        <v>434</v>
      </c>
      <c r="AE3" s="550"/>
      <c r="AF3" s="550"/>
      <c r="AG3" s="550" t="s">
        <v>435</v>
      </c>
      <c r="AH3" s="550"/>
      <c r="AI3" s="550"/>
      <c r="AJ3" s="550" t="s">
        <v>949</v>
      </c>
      <c r="AK3" s="550"/>
      <c r="AL3" s="550"/>
      <c r="AM3" s="550" t="s">
        <v>950</v>
      </c>
      <c r="AN3" s="550"/>
      <c r="AO3" s="550"/>
      <c r="AP3" s="550" t="s">
        <v>951</v>
      </c>
      <c r="AQ3" s="550"/>
      <c r="AR3" s="550"/>
      <c r="AS3" s="550" t="s">
        <v>952</v>
      </c>
      <c r="AT3" s="550"/>
      <c r="AU3" s="550"/>
      <c r="AV3" s="550" t="s">
        <v>953</v>
      </c>
      <c r="AW3" s="550"/>
      <c r="AX3" s="550"/>
      <c r="AY3" s="550" t="s">
        <v>957</v>
      </c>
      <c r="AZ3" s="550"/>
      <c r="BA3" s="550"/>
      <c r="BB3" s="550" t="s">
        <v>436</v>
      </c>
      <c r="BC3" s="550"/>
      <c r="BD3" s="550"/>
      <c r="BE3" s="550" t="s">
        <v>380</v>
      </c>
      <c r="BF3" s="550"/>
      <c r="BG3" s="550"/>
      <c r="BH3" s="548" t="s">
        <v>579</v>
      </c>
      <c r="BI3" s="549"/>
      <c r="BJ3" s="549"/>
    </row>
    <row r="4" spans="1:62" ht="26.25" thickTop="1">
      <c r="A4" s="80"/>
      <c r="B4" s="81"/>
      <c r="C4" s="81"/>
      <c r="D4" s="81"/>
      <c r="E4" s="81"/>
      <c r="F4" s="81"/>
      <c r="G4" s="81"/>
      <c r="H4" s="82"/>
      <c r="I4" s="52" t="s">
        <v>954</v>
      </c>
      <c r="J4" s="53" t="s">
        <v>955</v>
      </c>
      <c r="K4" s="54" t="s">
        <v>956</v>
      </c>
      <c r="L4" s="52" t="s">
        <v>954</v>
      </c>
      <c r="M4" s="53" t="s">
        <v>955</v>
      </c>
      <c r="N4" s="54" t="s">
        <v>956</v>
      </c>
      <c r="O4" s="52" t="s">
        <v>954</v>
      </c>
      <c r="P4" s="53" t="s">
        <v>955</v>
      </c>
      <c r="Q4" s="54" t="s">
        <v>956</v>
      </c>
      <c r="R4" s="52" t="s">
        <v>954</v>
      </c>
      <c r="S4" s="53" t="s">
        <v>955</v>
      </c>
      <c r="T4" s="54" t="s">
        <v>956</v>
      </c>
      <c r="U4" s="52" t="s">
        <v>954</v>
      </c>
      <c r="V4" s="53" t="s">
        <v>955</v>
      </c>
      <c r="W4" s="54" t="s">
        <v>956</v>
      </c>
      <c r="X4" s="83" t="s">
        <v>954</v>
      </c>
      <c r="Y4" s="84" t="s">
        <v>955</v>
      </c>
      <c r="Z4" s="85" t="s">
        <v>956</v>
      </c>
      <c r="AA4" s="52" t="s">
        <v>954</v>
      </c>
      <c r="AB4" s="53" t="s">
        <v>955</v>
      </c>
      <c r="AC4" s="54" t="s">
        <v>956</v>
      </c>
      <c r="AD4" s="86" t="s">
        <v>954</v>
      </c>
      <c r="AE4" s="53" t="s">
        <v>955</v>
      </c>
      <c r="AF4" s="54" t="s">
        <v>956</v>
      </c>
      <c r="AG4" s="52" t="s">
        <v>954</v>
      </c>
      <c r="AH4" s="53" t="s">
        <v>955</v>
      </c>
      <c r="AI4" s="54" t="s">
        <v>956</v>
      </c>
      <c r="AJ4" s="52" t="s">
        <v>954</v>
      </c>
      <c r="AK4" s="53" t="s">
        <v>955</v>
      </c>
      <c r="AL4" s="54" t="s">
        <v>956</v>
      </c>
      <c r="AM4" s="52" t="s">
        <v>954</v>
      </c>
      <c r="AN4" s="53" t="s">
        <v>955</v>
      </c>
      <c r="AO4" s="54" t="s">
        <v>956</v>
      </c>
      <c r="AP4" s="52" t="s">
        <v>954</v>
      </c>
      <c r="AQ4" s="53" t="s">
        <v>955</v>
      </c>
      <c r="AR4" s="54" t="s">
        <v>956</v>
      </c>
      <c r="AS4" s="52" t="s">
        <v>954</v>
      </c>
      <c r="AT4" s="53" t="s">
        <v>955</v>
      </c>
      <c r="AU4" s="54" t="s">
        <v>956</v>
      </c>
      <c r="AV4" s="52" t="s">
        <v>954</v>
      </c>
      <c r="AW4" s="53" t="s">
        <v>955</v>
      </c>
      <c r="AX4" s="54" t="s">
        <v>956</v>
      </c>
      <c r="AY4" s="52" t="s">
        <v>954</v>
      </c>
      <c r="AZ4" s="53" t="s">
        <v>955</v>
      </c>
      <c r="BA4" s="54" t="s">
        <v>956</v>
      </c>
      <c r="BB4" s="52" t="s">
        <v>954</v>
      </c>
      <c r="BC4" s="53" t="s">
        <v>955</v>
      </c>
      <c r="BD4" s="54" t="s">
        <v>956</v>
      </c>
      <c r="BE4" s="52" t="s">
        <v>954</v>
      </c>
      <c r="BF4" s="53" t="s">
        <v>955</v>
      </c>
      <c r="BG4" s="54" t="s">
        <v>956</v>
      </c>
      <c r="BH4" s="86" t="s">
        <v>954</v>
      </c>
      <c r="BI4" s="53" t="s">
        <v>955</v>
      </c>
      <c r="BJ4" s="54" t="s">
        <v>956</v>
      </c>
    </row>
    <row r="5" spans="1:62" ht="45">
      <c r="A5" s="87">
        <v>1</v>
      </c>
      <c r="B5" s="88">
        <v>23</v>
      </c>
      <c r="C5" s="89">
        <v>42017</v>
      </c>
      <c r="D5" s="90">
        <v>1</v>
      </c>
      <c r="E5" s="89">
        <v>42016</v>
      </c>
      <c r="F5" s="91" t="s">
        <v>464</v>
      </c>
      <c r="G5" s="60" t="s">
        <v>406</v>
      </c>
      <c r="H5" s="92" t="s">
        <v>632</v>
      </c>
      <c r="I5" s="100">
        <v>1</v>
      </c>
      <c r="J5" s="101"/>
      <c r="K5" s="102"/>
      <c r="L5" s="100">
        <v>1</v>
      </c>
      <c r="M5" s="101"/>
      <c r="N5" s="102"/>
      <c r="O5" s="100">
        <v>1</v>
      </c>
      <c r="P5" s="101"/>
      <c r="Q5" s="102"/>
      <c r="R5" s="100">
        <v>1</v>
      </c>
      <c r="S5" s="101"/>
      <c r="T5" s="102"/>
      <c r="U5" s="100">
        <v>1</v>
      </c>
      <c r="V5" s="101"/>
      <c r="W5" s="102"/>
      <c r="X5" s="63">
        <v>1</v>
      </c>
      <c r="Y5" s="103"/>
      <c r="Z5" s="104"/>
      <c r="AA5" s="100">
        <v>1</v>
      </c>
      <c r="AB5" s="101"/>
      <c r="AC5" s="102"/>
      <c r="AD5" s="105"/>
      <c r="AE5" s="101">
        <v>1</v>
      </c>
      <c r="AF5" s="102"/>
      <c r="AG5" s="100"/>
      <c r="AH5" s="101">
        <v>1</v>
      </c>
      <c r="AI5" s="102"/>
      <c r="AJ5" s="100">
        <v>1</v>
      </c>
      <c r="AK5" s="101"/>
      <c r="AL5" s="102"/>
      <c r="AM5" s="100">
        <v>1</v>
      </c>
      <c r="AN5" s="101"/>
      <c r="AO5" s="102"/>
      <c r="AP5" s="100"/>
      <c r="AQ5" s="101"/>
      <c r="AR5" s="102">
        <v>1</v>
      </c>
      <c r="AS5" s="100">
        <v>1</v>
      </c>
      <c r="AT5" s="101"/>
      <c r="AU5" s="102"/>
      <c r="AV5" s="100">
        <v>1</v>
      </c>
      <c r="AW5" s="101"/>
      <c r="AX5" s="102"/>
      <c r="AY5" s="100">
        <v>1</v>
      </c>
      <c r="AZ5" s="101"/>
      <c r="BA5" s="102"/>
      <c r="BB5" s="100"/>
      <c r="BC5" s="101"/>
      <c r="BD5" s="102">
        <v>1</v>
      </c>
      <c r="BE5" s="100">
        <v>1</v>
      </c>
      <c r="BF5" s="101"/>
      <c r="BG5" s="102"/>
      <c r="BH5" s="100">
        <v>1</v>
      </c>
      <c r="BI5" s="101"/>
      <c r="BJ5" s="102"/>
    </row>
    <row r="6" spans="1:62" ht="56.25">
      <c r="A6" s="87">
        <f>A5+1</f>
        <v>2</v>
      </c>
      <c r="B6" s="88">
        <v>62</v>
      </c>
      <c r="C6" s="89">
        <v>42024</v>
      </c>
      <c r="D6" s="90">
        <v>3</v>
      </c>
      <c r="E6" s="89">
        <v>42016</v>
      </c>
      <c r="F6" s="91" t="s">
        <v>464</v>
      </c>
      <c r="G6" s="60" t="s">
        <v>445</v>
      </c>
      <c r="H6" s="92" t="s">
        <v>95</v>
      </c>
      <c r="I6" s="63">
        <v>1</v>
      </c>
      <c r="J6" s="103"/>
      <c r="K6" s="104"/>
      <c r="L6" s="63">
        <v>1</v>
      </c>
      <c r="M6" s="103"/>
      <c r="N6" s="104"/>
      <c r="O6" s="63">
        <v>1</v>
      </c>
      <c r="P6" s="103"/>
      <c r="Q6" s="104"/>
      <c r="R6" s="63">
        <v>1</v>
      </c>
      <c r="S6" s="103"/>
      <c r="T6" s="104"/>
      <c r="U6" s="63">
        <v>1</v>
      </c>
      <c r="V6" s="103"/>
      <c r="W6" s="104"/>
      <c r="X6" s="63">
        <v>1</v>
      </c>
      <c r="Y6" s="103"/>
      <c r="Z6" s="104"/>
      <c r="AA6" s="63">
        <v>1</v>
      </c>
      <c r="AB6" s="103"/>
      <c r="AC6" s="104"/>
      <c r="AD6" s="106"/>
      <c r="AE6" s="103">
        <v>1</v>
      </c>
      <c r="AF6" s="104"/>
      <c r="AG6" s="63"/>
      <c r="AH6" s="103"/>
      <c r="AI6" s="104">
        <v>1</v>
      </c>
      <c r="AJ6" s="63">
        <v>1</v>
      </c>
      <c r="AK6" s="103"/>
      <c r="AL6" s="104"/>
      <c r="AM6" s="63">
        <v>1</v>
      </c>
      <c r="AN6" s="103"/>
      <c r="AO6" s="104"/>
      <c r="AP6" s="63"/>
      <c r="AQ6" s="103"/>
      <c r="AR6" s="104">
        <v>1</v>
      </c>
      <c r="AS6" s="63">
        <v>1</v>
      </c>
      <c r="AT6" s="103"/>
      <c r="AU6" s="104"/>
      <c r="AV6" s="63"/>
      <c r="AW6" s="103"/>
      <c r="AX6" s="104">
        <v>1</v>
      </c>
      <c r="AY6" s="63">
        <v>1</v>
      </c>
      <c r="AZ6" s="103"/>
      <c r="BA6" s="104"/>
      <c r="BB6" s="63">
        <v>1</v>
      </c>
      <c r="BC6" s="103"/>
      <c r="BD6" s="104"/>
      <c r="BE6" s="63"/>
      <c r="BF6" s="103"/>
      <c r="BG6" s="104">
        <v>1</v>
      </c>
      <c r="BH6" s="63">
        <v>1</v>
      </c>
      <c r="BI6" s="103"/>
      <c r="BJ6" s="104"/>
    </row>
    <row r="7" spans="1:62" ht="33.75">
      <c r="A7" s="87">
        <f aca="true" t="shared" si="0" ref="A7:A37">A6+1</f>
        <v>3</v>
      </c>
      <c r="B7" s="88">
        <v>68</v>
      </c>
      <c r="C7" s="89">
        <v>42025</v>
      </c>
      <c r="D7" s="90">
        <v>9</v>
      </c>
      <c r="E7" s="89">
        <v>42020</v>
      </c>
      <c r="F7" s="91" t="s">
        <v>464</v>
      </c>
      <c r="G7" s="60" t="s">
        <v>445</v>
      </c>
      <c r="H7" s="92" t="s">
        <v>605</v>
      </c>
      <c r="I7" s="63">
        <v>1</v>
      </c>
      <c r="J7" s="103"/>
      <c r="K7" s="104"/>
      <c r="L7" s="63">
        <v>1</v>
      </c>
      <c r="M7" s="103"/>
      <c r="N7" s="104"/>
      <c r="O7" s="63">
        <v>1</v>
      </c>
      <c r="P7" s="103"/>
      <c r="Q7" s="104"/>
      <c r="R7" s="63">
        <v>1</v>
      </c>
      <c r="S7" s="103"/>
      <c r="T7" s="104"/>
      <c r="U7" s="63">
        <v>1</v>
      </c>
      <c r="V7" s="103"/>
      <c r="W7" s="104"/>
      <c r="X7" s="63">
        <v>1</v>
      </c>
      <c r="Y7" s="103"/>
      <c r="Z7" s="104"/>
      <c r="AA7" s="63">
        <v>1</v>
      </c>
      <c r="AB7" s="103"/>
      <c r="AC7" s="104"/>
      <c r="AD7" s="106"/>
      <c r="AE7" s="103">
        <v>1</v>
      </c>
      <c r="AF7" s="104"/>
      <c r="AG7" s="63"/>
      <c r="AH7" s="103"/>
      <c r="AI7" s="104"/>
      <c r="AJ7" s="63">
        <v>1</v>
      </c>
      <c r="AK7" s="103"/>
      <c r="AL7" s="104"/>
      <c r="AM7" s="63">
        <v>1</v>
      </c>
      <c r="AN7" s="103"/>
      <c r="AO7" s="104"/>
      <c r="AP7" s="63"/>
      <c r="AQ7" s="103">
        <v>1</v>
      </c>
      <c r="AR7" s="104"/>
      <c r="AS7" s="63">
        <v>1</v>
      </c>
      <c r="AT7" s="103"/>
      <c r="AU7" s="104"/>
      <c r="AV7" s="63"/>
      <c r="AW7" s="103"/>
      <c r="AX7" s="104">
        <v>1</v>
      </c>
      <c r="AY7" s="63">
        <v>1</v>
      </c>
      <c r="AZ7" s="103"/>
      <c r="BA7" s="104"/>
      <c r="BB7" s="63"/>
      <c r="BC7" s="103"/>
      <c r="BD7" s="104">
        <v>1</v>
      </c>
      <c r="BE7" s="63"/>
      <c r="BF7" s="103"/>
      <c r="BG7" s="104">
        <v>1</v>
      </c>
      <c r="BH7" s="63">
        <v>1</v>
      </c>
      <c r="BI7" s="103"/>
      <c r="BJ7" s="104"/>
    </row>
    <row r="8" spans="1:62" ht="45">
      <c r="A8" s="87">
        <f t="shared" si="0"/>
        <v>4</v>
      </c>
      <c r="B8" s="88">
        <v>69</v>
      </c>
      <c r="C8" s="89">
        <v>42025</v>
      </c>
      <c r="D8" s="90">
        <v>10</v>
      </c>
      <c r="E8" s="89">
        <v>42020</v>
      </c>
      <c r="F8" s="91" t="s">
        <v>464</v>
      </c>
      <c r="G8" s="60" t="s">
        <v>445</v>
      </c>
      <c r="H8" s="92" t="s">
        <v>606</v>
      </c>
      <c r="I8" s="63">
        <v>1</v>
      </c>
      <c r="J8" s="103"/>
      <c r="K8" s="104"/>
      <c r="L8" s="63">
        <v>1</v>
      </c>
      <c r="M8" s="103"/>
      <c r="N8" s="104"/>
      <c r="O8" s="63">
        <v>1</v>
      </c>
      <c r="P8" s="103"/>
      <c r="Q8" s="104"/>
      <c r="R8" s="63">
        <v>1</v>
      </c>
      <c r="S8" s="103"/>
      <c r="T8" s="104"/>
      <c r="U8" s="63">
        <v>1</v>
      </c>
      <c r="V8" s="103"/>
      <c r="W8" s="104"/>
      <c r="X8" s="63">
        <v>1</v>
      </c>
      <c r="Y8" s="103"/>
      <c r="Z8" s="104"/>
      <c r="AA8" s="63">
        <v>1</v>
      </c>
      <c r="AB8" s="103"/>
      <c r="AC8" s="104"/>
      <c r="AD8" s="106"/>
      <c r="AE8" s="103">
        <v>1</v>
      </c>
      <c r="AF8" s="104"/>
      <c r="AG8" s="63"/>
      <c r="AH8" s="103"/>
      <c r="AI8" s="104">
        <v>1</v>
      </c>
      <c r="AJ8" s="63">
        <v>1</v>
      </c>
      <c r="AK8" s="103"/>
      <c r="AL8" s="104"/>
      <c r="AM8" s="63">
        <v>1</v>
      </c>
      <c r="AN8" s="103"/>
      <c r="AO8" s="104"/>
      <c r="AP8" s="63"/>
      <c r="AQ8" s="103"/>
      <c r="AR8" s="104">
        <v>1</v>
      </c>
      <c r="AS8" s="63">
        <v>1</v>
      </c>
      <c r="AT8" s="103"/>
      <c r="AU8" s="104"/>
      <c r="AV8" s="63">
        <v>1</v>
      </c>
      <c r="AW8" s="103"/>
      <c r="AX8" s="104"/>
      <c r="AY8" s="63">
        <v>1</v>
      </c>
      <c r="AZ8" s="103"/>
      <c r="BA8" s="104"/>
      <c r="BB8" s="63"/>
      <c r="BC8" s="103"/>
      <c r="BD8" s="104">
        <v>1</v>
      </c>
      <c r="BE8" s="63"/>
      <c r="BF8" s="103"/>
      <c r="BG8" s="104">
        <v>1</v>
      </c>
      <c r="BH8" s="63">
        <v>1</v>
      </c>
      <c r="BI8" s="103"/>
      <c r="BJ8" s="104"/>
    </row>
    <row r="9" spans="1:62" ht="33.75">
      <c r="A9" s="87">
        <f t="shared" si="0"/>
        <v>5</v>
      </c>
      <c r="B9" s="91">
        <v>74</v>
      </c>
      <c r="C9" s="93">
        <v>42025</v>
      </c>
      <c r="D9" s="94">
        <v>15</v>
      </c>
      <c r="E9" s="95">
        <v>42023</v>
      </c>
      <c r="F9" s="91" t="s">
        <v>464</v>
      </c>
      <c r="G9" s="60" t="s">
        <v>445</v>
      </c>
      <c r="H9" s="96" t="s">
        <v>468</v>
      </c>
      <c r="I9" s="63">
        <v>1</v>
      </c>
      <c r="J9" s="103"/>
      <c r="K9" s="104"/>
      <c r="L9" s="63">
        <v>1</v>
      </c>
      <c r="M9" s="103"/>
      <c r="N9" s="104"/>
      <c r="O9" s="63">
        <v>1</v>
      </c>
      <c r="P9" s="103"/>
      <c r="Q9" s="104"/>
      <c r="R9" s="63">
        <v>1</v>
      </c>
      <c r="S9" s="103"/>
      <c r="T9" s="104"/>
      <c r="U9" s="63">
        <v>1</v>
      </c>
      <c r="V9" s="103"/>
      <c r="W9" s="104"/>
      <c r="X9" s="63">
        <v>1</v>
      </c>
      <c r="Y9" s="103"/>
      <c r="Z9" s="104"/>
      <c r="AA9" s="63">
        <v>1</v>
      </c>
      <c r="AB9" s="103"/>
      <c r="AC9" s="104"/>
      <c r="AD9" s="106"/>
      <c r="AE9" s="103">
        <v>1</v>
      </c>
      <c r="AF9" s="104"/>
      <c r="AG9" s="63"/>
      <c r="AH9" s="103"/>
      <c r="AI9" s="104">
        <v>1</v>
      </c>
      <c r="AJ9" s="63">
        <v>1</v>
      </c>
      <c r="AK9" s="103"/>
      <c r="AL9" s="104"/>
      <c r="AM9" s="63">
        <v>1</v>
      </c>
      <c r="AN9" s="103"/>
      <c r="AO9" s="104"/>
      <c r="AP9" s="63"/>
      <c r="AQ9" s="103"/>
      <c r="AR9" s="104">
        <v>1</v>
      </c>
      <c r="AS9" s="63">
        <v>1</v>
      </c>
      <c r="AT9" s="103"/>
      <c r="AU9" s="104"/>
      <c r="AV9" s="63"/>
      <c r="AW9" s="103"/>
      <c r="AX9" s="104">
        <v>1</v>
      </c>
      <c r="AY9" s="63">
        <v>1</v>
      </c>
      <c r="AZ9" s="103"/>
      <c r="BA9" s="104"/>
      <c r="BB9" s="63"/>
      <c r="BC9" s="103"/>
      <c r="BD9" s="104">
        <v>1</v>
      </c>
      <c r="BE9" s="63"/>
      <c r="BF9" s="103"/>
      <c r="BG9" s="104">
        <v>1</v>
      </c>
      <c r="BH9" s="63">
        <v>1</v>
      </c>
      <c r="BI9" s="103"/>
      <c r="BJ9" s="104"/>
    </row>
    <row r="10" spans="1:62" ht="22.5">
      <c r="A10" s="87">
        <f t="shared" si="0"/>
        <v>6</v>
      </c>
      <c r="B10" s="91">
        <v>141</v>
      </c>
      <c r="C10" s="93">
        <v>42045</v>
      </c>
      <c r="D10" s="94">
        <v>21</v>
      </c>
      <c r="E10" s="95">
        <v>42033</v>
      </c>
      <c r="F10" s="91" t="s">
        <v>464</v>
      </c>
      <c r="G10" s="60" t="s">
        <v>445</v>
      </c>
      <c r="H10" s="96" t="s">
        <v>931</v>
      </c>
      <c r="I10" s="63">
        <v>1</v>
      </c>
      <c r="J10" s="114"/>
      <c r="K10" s="115"/>
      <c r="L10" s="116">
        <v>1</v>
      </c>
      <c r="M10" s="88"/>
      <c r="N10" s="117"/>
      <c r="O10" s="116">
        <v>1</v>
      </c>
      <c r="P10" s="88"/>
      <c r="Q10" s="117"/>
      <c r="R10" s="116">
        <v>1</v>
      </c>
      <c r="S10" s="88"/>
      <c r="T10" s="117"/>
      <c r="U10" s="116">
        <v>1</v>
      </c>
      <c r="V10" s="88"/>
      <c r="W10" s="117"/>
      <c r="X10" s="116">
        <v>1</v>
      </c>
      <c r="Y10" s="88"/>
      <c r="Z10" s="117"/>
      <c r="AA10" s="116">
        <v>1</v>
      </c>
      <c r="AB10" s="88"/>
      <c r="AC10" s="117"/>
      <c r="AD10" s="118"/>
      <c r="AE10" s="88">
        <v>1</v>
      </c>
      <c r="AF10" s="117"/>
      <c r="AG10" s="116"/>
      <c r="AH10" s="88"/>
      <c r="AI10" s="117"/>
      <c r="AJ10" s="116">
        <v>1</v>
      </c>
      <c r="AK10" s="88"/>
      <c r="AL10" s="117"/>
      <c r="AM10" s="116">
        <v>1</v>
      </c>
      <c r="AN10" s="88"/>
      <c r="AO10" s="117"/>
      <c r="AP10" s="116"/>
      <c r="AQ10" s="88"/>
      <c r="AR10" s="117">
        <v>1</v>
      </c>
      <c r="AS10" s="116">
        <v>1</v>
      </c>
      <c r="AT10" s="88"/>
      <c r="AU10" s="117"/>
      <c r="AV10" s="116"/>
      <c r="AW10" s="88"/>
      <c r="AX10" s="117">
        <v>1</v>
      </c>
      <c r="AY10" s="116">
        <v>1</v>
      </c>
      <c r="AZ10" s="88"/>
      <c r="BA10" s="117"/>
      <c r="BB10" s="116">
        <v>1</v>
      </c>
      <c r="BC10" s="88"/>
      <c r="BD10" s="117"/>
      <c r="BE10" s="116"/>
      <c r="BF10" s="88"/>
      <c r="BG10" s="117">
        <v>1</v>
      </c>
      <c r="BH10" s="118">
        <v>1</v>
      </c>
      <c r="BI10" s="88"/>
      <c r="BJ10" s="117"/>
    </row>
    <row r="11" spans="1:62" ht="33.75">
      <c r="A11" s="87">
        <f t="shared" si="0"/>
        <v>7</v>
      </c>
      <c r="B11" s="91">
        <v>125</v>
      </c>
      <c r="C11" s="93">
        <v>42044</v>
      </c>
      <c r="D11" s="94">
        <v>22</v>
      </c>
      <c r="E11" s="93">
        <v>42034</v>
      </c>
      <c r="F11" s="91" t="s">
        <v>464</v>
      </c>
      <c r="G11" s="60" t="s">
        <v>445</v>
      </c>
      <c r="H11" s="96" t="s">
        <v>402</v>
      </c>
      <c r="I11" s="63">
        <v>1</v>
      </c>
      <c r="J11" s="114"/>
      <c r="K11" s="115"/>
      <c r="L11" s="116">
        <v>1</v>
      </c>
      <c r="M11" s="88"/>
      <c r="N11" s="117"/>
      <c r="O11" s="116"/>
      <c r="P11" s="88"/>
      <c r="Q11" s="117">
        <v>1</v>
      </c>
      <c r="R11" s="116">
        <v>1</v>
      </c>
      <c r="S11" s="88"/>
      <c r="T11" s="117"/>
      <c r="U11" s="116">
        <v>1</v>
      </c>
      <c r="V11" s="88"/>
      <c r="W11" s="117"/>
      <c r="X11" s="116">
        <v>1</v>
      </c>
      <c r="Y11" s="88"/>
      <c r="Z11" s="117"/>
      <c r="AA11" s="116">
        <v>1</v>
      </c>
      <c r="AB11" s="88"/>
      <c r="AC11" s="117"/>
      <c r="AD11" s="118"/>
      <c r="AE11" s="88">
        <v>1</v>
      </c>
      <c r="AF11" s="117"/>
      <c r="AG11" s="116"/>
      <c r="AH11" s="88"/>
      <c r="AI11" s="117">
        <v>1</v>
      </c>
      <c r="AJ11" s="116">
        <v>1</v>
      </c>
      <c r="AK11" s="88"/>
      <c r="AL11" s="117"/>
      <c r="AM11" s="116">
        <v>1</v>
      </c>
      <c r="AN11" s="88"/>
      <c r="AO11" s="117"/>
      <c r="AP11" s="116"/>
      <c r="AQ11" s="88"/>
      <c r="AR11" s="117">
        <v>1</v>
      </c>
      <c r="AS11" s="116">
        <v>1</v>
      </c>
      <c r="AT11" s="88"/>
      <c r="AU11" s="117"/>
      <c r="AV11" s="116"/>
      <c r="AW11" s="88"/>
      <c r="AX11" s="117">
        <v>1</v>
      </c>
      <c r="AY11" s="116">
        <v>1</v>
      </c>
      <c r="AZ11" s="88"/>
      <c r="BA11" s="117"/>
      <c r="BB11" s="116"/>
      <c r="BC11" s="88"/>
      <c r="BD11" s="117">
        <v>1</v>
      </c>
      <c r="BE11" s="116"/>
      <c r="BF11" s="88"/>
      <c r="BG11" s="117">
        <v>1</v>
      </c>
      <c r="BH11" s="118">
        <v>1</v>
      </c>
      <c r="BI11" s="88"/>
      <c r="BJ11" s="117"/>
    </row>
    <row r="12" spans="1:62" ht="56.25">
      <c r="A12" s="87">
        <f t="shared" si="0"/>
        <v>8</v>
      </c>
      <c r="B12" s="91">
        <v>123</v>
      </c>
      <c r="C12" s="93">
        <v>42041</v>
      </c>
      <c r="D12" s="94">
        <v>24</v>
      </c>
      <c r="E12" s="93">
        <v>42037</v>
      </c>
      <c r="F12" s="91" t="s">
        <v>464</v>
      </c>
      <c r="G12" s="60" t="s">
        <v>445</v>
      </c>
      <c r="H12" s="96" t="s">
        <v>401</v>
      </c>
      <c r="I12" s="63">
        <v>1</v>
      </c>
      <c r="J12" s="114"/>
      <c r="K12" s="115"/>
      <c r="L12" s="116">
        <v>1</v>
      </c>
      <c r="M12" s="88"/>
      <c r="N12" s="117"/>
      <c r="O12" s="116">
        <v>1</v>
      </c>
      <c r="P12" s="88"/>
      <c r="Q12" s="117"/>
      <c r="R12" s="116">
        <v>1</v>
      </c>
      <c r="S12" s="88"/>
      <c r="T12" s="117"/>
      <c r="U12" s="116">
        <v>1</v>
      </c>
      <c r="V12" s="88"/>
      <c r="W12" s="117"/>
      <c r="X12" s="116"/>
      <c r="Y12" s="88"/>
      <c r="Z12" s="117">
        <v>1</v>
      </c>
      <c r="AA12" s="116"/>
      <c r="AB12" s="88"/>
      <c r="AC12" s="117">
        <v>1</v>
      </c>
      <c r="AD12" s="118"/>
      <c r="AE12" s="88">
        <v>1</v>
      </c>
      <c r="AF12" s="117"/>
      <c r="AG12" s="116"/>
      <c r="AH12" s="88"/>
      <c r="AI12" s="117">
        <v>1</v>
      </c>
      <c r="AJ12" s="116">
        <v>1</v>
      </c>
      <c r="AK12" s="88"/>
      <c r="AL12" s="117"/>
      <c r="AM12" s="116">
        <v>1</v>
      </c>
      <c r="AN12" s="88"/>
      <c r="AO12" s="117"/>
      <c r="AP12" s="116"/>
      <c r="AQ12" s="88"/>
      <c r="AR12" s="117">
        <v>1</v>
      </c>
      <c r="AS12" s="116">
        <v>1</v>
      </c>
      <c r="AT12" s="88"/>
      <c r="AU12" s="117"/>
      <c r="AV12" s="116">
        <v>1</v>
      </c>
      <c r="AW12" s="88"/>
      <c r="AX12" s="117"/>
      <c r="AY12" s="116">
        <v>1</v>
      </c>
      <c r="AZ12" s="88"/>
      <c r="BA12" s="117"/>
      <c r="BB12" s="116"/>
      <c r="BC12" s="88"/>
      <c r="BD12" s="117">
        <v>1</v>
      </c>
      <c r="BE12" s="116"/>
      <c r="BF12" s="88"/>
      <c r="BG12" s="117">
        <v>1</v>
      </c>
      <c r="BH12" s="118">
        <v>1</v>
      </c>
      <c r="BI12" s="88"/>
      <c r="BJ12" s="117"/>
    </row>
    <row r="13" spans="1:62" ht="56.25">
      <c r="A13" s="87">
        <f t="shared" si="0"/>
        <v>9</v>
      </c>
      <c r="B13" s="91">
        <v>128</v>
      </c>
      <c r="C13" s="93">
        <v>42045</v>
      </c>
      <c r="D13" s="94">
        <v>25</v>
      </c>
      <c r="E13" s="93">
        <v>42037</v>
      </c>
      <c r="F13" s="91" t="s">
        <v>464</v>
      </c>
      <c r="G13" s="60" t="s">
        <v>445</v>
      </c>
      <c r="H13" s="96" t="s">
        <v>930</v>
      </c>
      <c r="I13" s="63">
        <v>1</v>
      </c>
      <c r="J13" s="114"/>
      <c r="K13" s="115"/>
      <c r="L13" s="116">
        <v>1</v>
      </c>
      <c r="M13" s="88"/>
      <c r="N13" s="117"/>
      <c r="O13" s="116">
        <v>1</v>
      </c>
      <c r="P13" s="88"/>
      <c r="Q13" s="117"/>
      <c r="R13" s="116">
        <v>1</v>
      </c>
      <c r="S13" s="88"/>
      <c r="T13" s="117"/>
      <c r="U13" s="116">
        <v>1</v>
      </c>
      <c r="V13" s="88"/>
      <c r="W13" s="117"/>
      <c r="X13" s="116"/>
      <c r="Y13" s="88"/>
      <c r="Z13" s="117">
        <v>1</v>
      </c>
      <c r="AA13" s="116"/>
      <c r="AB13" s="88"/>
      <c r="AC13" s="117">
        <v>1</v>
      </c>
      <c r="AD13" s="118"/>
      <c r="AE13" s="88">
        <v>1</v>
      </c>
      <c r="AF13" s="117"/>
      <c r="AG13" s="116"/>
      <c r="AH13" s="88"/>
      <c r="AI13" s="117">
        <v>1</v>
      </c>
      <c r="AJ13" s="116">
        <v>1</v>
      </c>
      <c r="AK13" s="88"/>
      <c r="AL13" s="117"/>
      <c r="AM13" s="116">
        <v>1</v>
      </c>
      <c r="AN13" s="88"/>
      <c r="AO13" s="117"/>
      <c r="AP13" s="116"/>
      <c r="AQ13" s="88"/>
      <c r="AR13" s="117">
        <v>1</v>
      </c>
      <c r="AS13" s="116">
        <v>1</v>
      </c>
      <c r="AT13" s="88"/>
      <c r="AU13" s="117"/>
      <c r="AV13" s="116"/>
      <c r="AW13" s="88"/>
      <c r="AX13" s="117">
        <v>1</v>
      </c>
      <c r="AY13" s="116">
        <v>1</v>
      </c>
      <c r="AZ13" s="88"/>
      <c r="BA13" s="117"/>
      <c r="BB13" s="116"/>
      <c r="BC13" s="88"/>
      <c r="BD13" s="117">
        <v>1</v>
      </c>
      <c r="BE13" s="116"/>
      <c r="BF13" s="88"/>
      <c r="BG13" s="117">
        <v>1</v>
      </c>
      <c r="BH13" s="118">
        <v>1</v>
      </c>
      <c r="BI13" s="88"/>
      <c r="BJ13" s="117"/>
    </row>
    <row r="14" spans="1:62" ht="22.5">
      <c r="A14" s="87">
        <f t="shared" si="0"/>
        <v>10</v>
      </c>
      <c r="B14" s="91">
        <v>203</v>
      </c>
      <c r="C14" s="93">
        <v>42059</v>
      </c>
      <c r="D14" s="94">
        <v>29</v>
      </c>
      <c r="E14" s="93">
        <v>42041</v>
      </c>
      <c r="F14" s="91" t="s">
        <v>464</v>
      </c>
      <c r="G14" s="60" t="s">
        <v>445</v>
      </c>
      <c r="H14" s="96" t="s">
        <v>933</v>
      </c>
      <c r="I14" s="116">
        <v>1</v>
      </c>
      <c r="J14" s="88"/>
      <c r="K14" s="117"/>
      <c r="L14" s="116">
        <v>1</v>
      </c>
      <c r="M14" s="88"/>
      <c r="N14" s="117"/>
      <c r="O14" s="116">
        <v>1</v>
      </c>
      <c r="P14" s="88"/>
      <c r="Q14" s="117"/>
      <c r="R14" s="116">
        <v>1</v>
      </c>
      <c r="S14" s="88"/>
      <c r="T14" s="117"/>
      <c r="U14" s="116">
        <v>1</v>
      </c>
      <c r="V14" s="88"/>
      <c r="W14" s="117"/>
      <c r="X14" s="116">
        <v>1</v>
      </c>
      <c r="Y14" s="88"/>
      <c r="Z14" s="117"/>
      <c r="AA14" s="116">
        <v>1</v>
      </c>
      <c r="AB14" s="88"/>
      <c r="AC14" s="117"/>
      <c r="AD14" s="118"/>
      <c r="AE14" s="88">
        <v>1</v>
      </c>
      <c r="AF14" s="117"/>
      <c r="AG14" s="116"/>
      <c r="AH14" s="88"/>
      <c r="AI14" s="117">
        <v>1</v>
      </c>
      <c r="AJ14" s="116">
        <v>1</v>
      </c>
      <c r="AK14" s="88"/>
      <c r="AL14" s="117"/>
      <c r="AM14" s="116">
        <v>1</v>
      </c>
      <c r="AN14" s="88"/>
      <c r="AO14" s="117"/>
      <c r="AP14" s="116"/>
      <c r="AQ14" s="88"/>
      <c r="AR14" s="117">
        <v>1</v>
      </c>
      <c r="AS14" s="116">
        <v>1</v>
      </c>
      <c r="AT14" s="88"/>
      <c r="AU14" s="117"/>
      <c r="AV14" s="116"/>
      <c r="AW14" s="88"/>
      <c r="AX14" s="117">
        <v>1</v>
      </c>
      <c r="AY14" s="116">
        <v>1</v>
      </c>
      <c r="AZ14" s="88"/>
      <c r="BA14" s="117"/>
      <c r="BB14" s="116">
        <v>1</v>
      </c>
      <c r="BC14" s="88"/>
      <c r="BD14" s="117"/>
      <c r="BE14" s="116"/>
      <c r="BF14" s="88"/>
      <c r="BG14" s="117">
        <v>1</v>
      </c>
      <c r="BH14" s="118">
        <v>1</v>
      </c>
      <c r="BI14" s="88"/>
      <c r="BJ14" s="117"/>
    </row>
    <row r="15" spans="1:62" ht="33.75">
      <c r="A15" s="87">
        <f t="shared" si="0"/>
        <v>11</v>
      </c>
      <c r="B15" s="91">
        <v>142</v>
      </c>
      <c r="C15" s="93">
        <v>42045</v>
      </c>
      <c r="D15" s="94">
        <v>30</v>
      </c>
      <c r="E15" s="93">
        <v>42044</v>
      </c>
      <c r="F15" s="91" t="s">
        <v>464</v>
      </c>
      <c r="G15" s="60" t="s">
        <v>445</v>
      </c>
      <c r="H15" s="96" t="s">
        <v>932</v>
      </c>
      <c r="I15" s="116">
        <v>1</v>
      </c>
      <c r="J15" s="88"/>
      <c r="K15" s="117"/>
      <c r="L15" s="116">
        <v>1</v>
      </c>
      <c r="M15" s="88"/>
      <c r="N15" s="117"/>
      <c r="O15" s="116">
        <v>1</v>
      </c>
      <c r="P15" s="88"/>
      <c r="Q15" s="117"/>
      <c r="R15" s="116">
        <v>1</v>
      </c>
      <c r="S15" s="88"/>
      <c r="T15" s="117"/>
      <c r="U15" s="116">
        <v>1</v>
      </c>
      <c r="V15" s="88"/>
      <c r="W15" s="117"/>
      <c r="X15" s="116">
        <v>1</v>
      </c>
      <c r="Y15" s="88"/>
      <c r="Z15" s="117"/>
      <c r="AA15" s="116">
        <v>1</v>
      </c>
      <c r="AB15" s="88"/>
      <c r="AC15" s="117"/>
      <c r="AD15" s="118"/>
      <c r="AE15" s="88">
        <v>1</v>
      </c>
      <c r="AF15" s="117"/>
      <c r="AG15" s="116"/>
      <c r="AH15" s="88"/>
      <c r="AI15" s="117">
        <v>1</v>
      </c>
      <c r="AJ15" s="116">
        <v>1</v>
      </c>
      <c r="AK15" s="88"/>
      <c r="AL15" s="117"/>
      <c r="AM15" s="116">
        <v>1</v>
      </c>
      <c r="AN15" s="88"/>
      <c r="AO15" s="117"/>
      <c r="AP15" s="116"/>
      <c r="AQ15" s="88"/>
      <c r="AR15" s="117">
        <v>1</v>
      </c>
      <c r="AS15" s="116">
        <v>1</v>
      </c>
      <c r="AT15" s="88"/>
      <c r="AU15" s="117"/>
      <c r="AV15" s="116"/>
      <c r="AW15" s="88"/>
      <c r="AX15" s="117">
        <v>1</v>
      </c>
      <c r="AY15" s="116">
        <v>1</v>
      </c>
      <c r="AZ15" s="88"/>
      <c r="BA15" s="117"/>
      <c r="BB15" s="116"/>
      <c r="BC15" s="88"/>
      <c r="BD15" s="117">
        <v>1</v>
      </c>
      <c r="BE15" s="116"/>
      <c r="BF15" s="88"/>
      <c r="BG15" s="117">
        <v>1</v>
      </c>
      <c r="BH15" s="118">
        <v>1</v>
      </c>
      <c r="BI15" s="88"/>
      <c r="BJ15" s="117"/>
    </row>
    <row r="16" spans="1:62" ht="45">
      <c r="A16" s="87">
        <f t="shared" si="0"/>
        <v>12</v>
      </c>
      <c r="B16" s="91">
        <v>257</v>
      </c>
      <c r="C16" s="93">
        <v>42076</v>
      </c>
      <c r="D16" s="94">
        <v>38</v>
      </c>
      <c r="E16" s="93">
        <v>42060</v>
      </c>
      <c r="F16" s="91" t="s">
        <v>464</v>
      </c>
      <c r="G16" s="60" t="s">
        <v>445</v>
      </c>
      <c r="H16" s="96" t="s">
        <v>557</v>
      </c>
      <c r="I16" s="116">
        <v>1</v>
      </c>
      <c r="J16" s="88"/>
      <c r="K16" s="117"/>
      <c r="L16" s="116">
        <v>1</v>
      </c>
      <c r="M16" s="88"/>
      <c r="N16" s="117"/>
      <c r="O16" s="116">
        <v>1</v>
      </c>
      <c r="P16" s="88"/>
      <c r="Q16" s="117"/>
      <c r="R16" s="116">
        <v>1</v>
      </c>
      <c r="S16" s="88"/>
      <c r="T16" s="117"/>
      <c r="U16" s="116">
        <v>1</v>
      </c>
      <c r="V16" s="88"/>
      <c r="W16" s="117"/>
      <c r="X16" s="116">
        <v>1</v>
      </c>
      <c r="Y16" s="88"/>
      <c r="Z16" s="117"/>
      <c r="AA16" s="116">
        <v>1</v>
      </c>
      <c r="AB16" s="88"/>
      <c r="AC16" s="117"/>
      <c r="AD16" s="118"/>
      <c r="AE16" s="88">
        <v>1</v>
      </c>
      <c r="AF16" s="117"/>
      <c r="AG16" s="116"/>
      <c r="AH16" s="88"/>
      <c r="AI16" s="117">
        <v>1</v>
      </c>
      <c r="AJ16" s="116">
        <v>1</v>
      </c>
      <c r="AK16" s="88"/>
      <c r="AL16" s="117"/>
      <c r="AM16" s="116">
        <v>1</v>
      </c>
      <c r="AN16" s="88"/>
      <c r="AO16" s="117"/>
      <c r="AP16" s="116"/>
      <c r="AQ16" s="88"/>
      <c r="AR16" s="117">
        <v>1</v>
      </c>
      <c r="AS16" s="116">
        <v>1</v>
      </c>
      <c r="AT16" s="88"/>
      <c r="AU16" s="117"/>
      <c r="AV16" s="116"/>
      <c r="AW16" s="88"/>
      <c r="AX16" s="117">
        <v>1</v>
      </c>
      <c r="AY16" s="116">
        <v>1</v>
      </c>
      <c r="AZ16" s="88"/>
      <c r="BA16" s="117"/>
      <c r="BB16" s="116"/>
      <c r="BC16" s="88"/>
      <c r="BD16" s="117">
        <v>1</v>
      </c>
      <c r="BE16" s="116"/>
      <c r="BF16" s="88"/>
      <c r="BG16" s="117">
        <v>1</v>
      </c>
      <c r="BH16" s="118">
        <v>1</v>
      </c>
      <c r="BI16" s="88"/>
      <c r="BJ16" s="117"/>
    </row>
    <row r="17" spans="1:62" ht="33.75">
      <c r="A17" s="87">
        <f t="shared" si="0"/>
        <v>13</v>
      </c>
      <c r="B17" s="91">
        <v>258</v>
      </c>
      <c r="C17" s="93">
        <v>42076</v>
      </c>
      <c r="D17" s="94">
        <v>39</v>
      </c>
      <c r="E17" s="93">
        <v>42060</v>
      </c>
      <c r="F17" s="91" t="s">
        <v>464</v>
      </c>
      <c r="G17" s="60" t="s">
        <v>445</v>
      </c>
      <c r="H17" s="96" t="s">
        <v>888</v>
      </c>
      <c r="I17" s="116">
        <v>1</v>
      </c>
      <c r="J17" s="88"/>
      <c r="K17" s="117"/>
      <c r="L17" s="116">
        <v>1</v>
      </c>
      <c r="M17" s="88"/>
      <c r="N17" s="117"/>
      <c r="O17" s="116">
        <v>1</v>
      </c>
      <c r="P17" s="88"/>
      <c r="Q17" s="117"/>
      <c r="R17" s="116">
        <v>1</v>
      </c>
      <c r="S17" s="88"/>
      <c r="T17" s="117"/>
      <c r="U17" s="116">
        <v>1</v>
      </c>
      <c r="V17" s="88"/>
      <c r="W17" s="117"/>
      <c r="X17" s="116">
        <v>1</v>
      </c>
      <c r="Y17" s="88"/>
      <c r="Z17" s="117"/>
      <c r="AA17" s="116">
        <v>1</v>
      </c>
      <c r="AB17" s="88"/>
      <c r="AC17" s="117"/>
      <c r="AD17" s="118"/>
      <c r="AE17" s="88">
        <v>1</v>
      </c>
      <c r="AF17" s="117"/>
      <c r="AG17" s="116"/>
      <c r="AH17" s="88"/>
      <c r="AI17" s="117">
        <v>1</v>
      </c>
      <c r="AJ17" s="116">
        <v>1</v>
      </c>
      <c r="AK17" s="88"/>
      <c r="AL17" s="117"/>
      <c r="AM17" s="116">
        <v>1</v>
      </c>
      <c r="AN17" s="88"/>
      <c r="AO17" s="117"/>
      <c r="AP17" s="116"/>
      <c r="AQ17" s="88"/>
      <c r="AR17" s="117">
        <v>1</v>
      </c>
      <c r="AS17" s="116">
        <v>1</v>
      </c>
      <c r="AT17" s="88"/>
      <c r="AU17" s="117"/>
      <c r="AV17" s="116"/>
      <c r="AW17" s="88"/>
      <c r="AX17" s="117">
        <v>1</v>
      </c>
      <c r="AY17" s="116">
        <v>1</v>
      </c>
      <c r="AZ17" s="88"/>
      <c r="BA17" s="117"/>
      <c r="BB17" s="116"/>
      <c r="BC17" s="88"/>
      <c r="BD17" s="117">
        <v>1</v>
      </c>
      <c r="BE17" s="116"/>
      <c r="BF17" s="88"/>
      <c r="BG17" s="117">
        <v>1</v>
      </c>
      <c r="BH17" s="118">
        <v>1</v>
      </c>
      <c r="BI17" s="88"/>
      <c r="BJ17" s="117"/>
    </row>
    <row r="18" spans="1:62" ht="22.5">
      <c r="A18" s="87">
        <f t="shared" si="0"/>
        <v>14</v>
      </c>
      <c r="B18" s="91">
        <v>261</v>
      </c>
      <c r="C18" s="93">
        <v>42076</v>
      </c>
      <c r="D18" s="94">
        <v>43</v>
      </c>
      <c r="E18" s="93">
        <v>42067</v>
      </c>
      <c r="F18" s="91" t="s">
        <v>464</v>
      </c>
      <c r="G18" s="60" t="s">
        <v>445</v>
      </c>
      <c r="H18" s="96" t="s">
        <v>889</v>
      </c>
      <c r="I18" s="116">
        <v>1</v>
      </c>
      <c r="J18" s="88"/>
      <c r="K18" s="117"/>
      <c r="L18" s="116">
        <v>1</v>
      </c>
      <c r="M18" s="88"/>
      <c r="N18" s="117"/>
      <c r="O18" s="116">
        <v>1</v>
      </c>
      <c r="P18" s="88"/>
      <c r="Q18" s="117"/>
      <c r="R18" s="116">
        <v>1</v>
      </c>
      <c r="S18" s="88"/>
      <c r="T18" s="117"/>
      <c r="U18" s="116">
        <v>1</v>
      </c>
      <c r="V18" s="88"/>
      <c r="W18" s="117"/>
      <c r="X18" s="116">
        <v>1</v>
      </c>
      <c r="Y18" s="88"/>
      <c r="Z18" s="117"/>
      <c r="AA18" s="116">
        <v>1</v>
      </c>
      <c r="AB18" s="88"/>
      <c r="AC18" s="117"/>
      <c r="AD18" s="118"/>
      <c r="AE18" s="88">
        <v>1</v>
      </c>
      <c r="AF18" s="117"/>
      <c r="AG18" s="116"/>
      <c r="AH18" s="88"/>
      <c r="AI18" s="117">
        <v>1</v>
      </c>
      <c r="AJ18" s="116">
        <v>1</v>
      </c>
      <c r="AK18" s="88"/>
      <c r="AL18" s="117"/>
      <c r="AM18" s="116">
        <v>1</v>
      </c>
      <c r="AN18" s="88"/>
      <c r="AO18" s="117"/>
      <c r="AP18" s="116"/>
      <c r="AQ18" s="88"/>
      <c r="AR18" s="117">
        <v>1</v>
      </c>
      <c r="AS18" s="116">
        <v>1</v>
      </c>
      <c r="AT18" s="88"/>
      <c r="AU18" s="117"/>
      <c r="AV18" s="116"/>
      <c r="AW18" s="88"/>
      <c r="AX18" s="117">
        <v>1</v>
      </c>
      <c r="AY18" s="116">
        <v>1</v>
      </c>
      <c r="AZ18" s="88"/>
      <c r="BA18" s="117"/>
      <c r="BB18" s="116"/>
      <c r="BC18" s="88"/>
      <c r="BD18" s="117">
        <v>1</v>
      </c>
      <c r="BE18" s="116"/>
      <c r="BF18" s="88"/>
      <c r="BG18" s="117">
        <v>1</v>
      </c>
      <c r="BH18" s="118">
        <v>1</v>
      </c>
      <c r="BI18" s="88"/>
      <c r="BJ18" s="117"/>
    </row>
    <row r="19" spans="1:62" ht="22.5">
      <c r="A19" s="87">
        <f t="shared" si="0"/>
        <v>15</v>
      </c>
      <c r="B19" s="91">
        <v>312</v>
      </c>
      <c r="C19" s="93">
        <v>42082</v>
      </c>
      <c r="D19" s="94">
        <v>47</v>
      </c>
      <c r="E19" s="93">
        <v>42073</v>
      </c>
      <c r="F19" s="91" t="s">
        <v>464</v>
      </c>
      <c r="G19" s="60" t="s">
        <v>445</v>
      </c>
      <c r="H19" s="96" t="s">
        <v>890</v>
      </c>
      <c r="I19" s="116">
        <v>1</v>
      </c>
      <c r="J19" s="88"/>
      <c r="K19" s="117"/>
      <c r="L19" s="116">
        <v>1</v>
      </c>
      <c r="M19" s="88"/>
      <c r="N19" s="117"/>
      <c r="O19" s="116">
        <v>1</v>
      </c>
      <c r="P19" s="88"/>
      <c r="Q19" s="117"/>
      <c r="R19" s="116">
        <v>1</v>
      </c>
      <c r="S19" s="88"/>
      <c r="T19" s="117"/>
      <c r="U19" s="116">
        <v>1</v>
      </c>
      <c r="V19" s="88"/>
      <c r="W19" s="117"/>
      <c r="X19" s="116">
        <v>1</v>
      </c>
      <c r="Y19" s="88"/>
      <c r="Z19" s="117"/>
      <c r="AA19" s="116">
        <v>1</v>
      </c>
      <c r="AB19" s="88"/>
      <c r="AC19" s="117"/>
      <c r="AD19" s="118">
        <v>1</v>
      </c>
      <c r="AE19" s="88"/>
      <c r="AF19" s="117"/>
      <c r="AG19" s="116"/>
      <c r="AH19" s="88">
        <v>1</v>
      </c>
      <c r="AI19" s="117"/>
      <c r="AJ19" s="116">
        <v>1</v>
      </c>
      <c r="AK19" s="88"/>
      <c r="AL19" s="117"/>
      <c r="AM19" s="116">
        <v>1</v>
      </c>
      <c r="AN19" s="88"/>
      <c r="AO19" s="117"/>
      <c r="AP19" s="116"/>
      <c r="AQ19" s="88"/>
      <c r="AR19" s="117"/>
      <c r="AS19" s="116">
        <v>1</v>
      </c>
      <c r="AT19" s="88"/>
      <c r="AU19" s="117"/>
      <c r="AV19" s="116">
        <v>1</v>
      </c>
      <c r="AW19" s="88"/>
      <c r="AX19" s="117"/>
      <c r="AY19" s="116">
        <v>1</v>
      </c>
      <c r="AZ19" s="88"/>
      <c r="BA19" s="117"/>
      <c r="BB19" s="116"/>
      <c r="BC19" s="88">
        <v>1</v>
      </c>
      <c r="BD19" s="117"/>
      <c r="BE19" s="116"/>
      <c r="BF19" s="88"/>
      <c r="BG19" s="117"/>
      <c r="BH19" s="118">
        <v>1</v>
      </c>
      <c r="BI19" s="88"/>
      <c r="BJ19" s="117"/>
    </row>
    <row r="20" spans="1:62" ht="22.5">
      <c r="A20" s="87">
        <f t="shared" si="0"/>
        <v>16</v>
      </c>
      <c r="B20" s="91">
        <v>377</v>
      </c>
      <c r="C20" s="93">
        <v>42102</v>
      </c>
      <c r="D20" s="94">
        <v>58</v>
      </c>
      <c r="E20" s="93">
        <v>42094</v>
      </c>
      <c r="F20" s="91" t="s">
        <v>464</v>
      </c>
      <c r="G20" s="60" t="s">
        <v>445</v>
      </c>
      <c r="H20" s="96" t="s">
        <v>462</v>
      </c>
      <c r="I20" s="116">
        <v>1</v>
      </c>
      <c r="J20" s="88"/>
      <c r="K20" s="117"/>
      <c r="L20" s="116">
        <v>1</v>
      </c>
      <c r="M20" s="88"/>
      <c r="N20" s="117"/>
      <c r="O20" s="116">
        <v>1</v>
      </c>
      <c r="P20" s="88"/>
      <c r="Q20" s="117"/>
      <c r="R20" s="116">
        <v>1</v>
      </c>
      <c r="S20" s="88"/>
      <c r="T20" s="117"/>
      <c r="U20" s="116">
        <v>1</v>
      </c>
      <c r="V20" s="88"/>
      <c r="W20" s="117"/>
      <c r="X20" s="116">
        <v>1</v>
      </c>
      <c r="Y20" s="88"/>
      <c r="Z20" s="117"/>
      <c r="AA20" s="116">
        <v>1</v>
      </c>
      <c r="AB20" s="88"/>
      <c r="AC20" s="117"/>
      <c r="AD20" s="118">
        <v>1</v>
      </c>
      <c r="AE20" s="88"/>
      <c r="AF20" s="117"/>
      <c r="AG20" s="116"/>
      <c r="AH20" s="88">
        <v>1</v>
      </c>
      <c r="AI20" s="117"/>
      <c r="AJ20" s="116">
        <v>1</v>
      </c>
      <c r="AK20" s="88"/>
      <c r="AL20" s="117"/>
      <c r="AM20" s="116">
        <v>1</v>
      </c>
      <c r="AN20" s="88"/>
      <c r="AO20" s="117"/>
      <c r="AP20" s="116"/>
      <c r="AQ20" s="88"/>
      <c r="AR20" s="117"/>
      <c r="AS20" s="116">
        <v>1</v>
      </c>
      <c r="AT20" s="88"/>
      <c r="AU20" s="117"/>
      <c r="AV20" s="116">
        <v>1</v>
      </c>
      <c r="AW20" s="88"/>
      <c r="AX20" s="117"/>
      <c r="AY20" s="116">
        <v>1</v>
      </c>
      <c r="AZ20" s="88"/>
      <c r="BA20" s="117"/>
      <c r="BB20" s="116"/>
      <c r="BC20" s="88">
        <v>1</v>
      </c>
      <c r="BD20" s="117"/>
      <c r="BE20" s="116"/>
      <c r="BF20" s="88"/>
      <c r="BG20" s="117"/>
      <c r="BH20" s="118">
        <v>1</v>
      </c>
      <c r="BI20" s="88"/>
      <c r="BJ20" s="117"/>
    </row>
    <row r="21" spans="1:62" ht="45">
      <c r="A21" s="87">
        <f t="shared" si="0"/>
        <v>17</v>
      </c>
      <c r="B21" s="91">
        <v>499</v>
      </c>
      <c r="C21" s="93">
        <v>42129</v>
      </c>
      <c r="D21" s="94">
        <v>65</v>
      </c>
      <c r="E21" s="93">
        <v>42117</v>
      </c>
      <c r="F21" s="91" t="s">
        <v>464</v>
      </c>
      <c r="G21" s="60" t="s">
        <v>445</v>
      </c>
      <c r="H21" s="96" t="s">
        <v>463</v>
      </c>
      <c r="I21" s="116">
        <v>1</v>
      </c>
      <c r="J21" s="88"/>
      <c r="K21" s="117"/>
      <c r="L21" s="116">
        <v>1</v>
      </c>
      <c r="M21" s="88"/>
      <c r="N21" s="117"/>
      <c r="O21" s="116">
        <v>1</v>
      </c>
      <c r="P21" s="88"/>
      <c r="Q21" s="117"/>
      <c r="R21" s="116">
        <v>1</v>
      </c>
      <c r="S21" s="88"/>
      <c r="T21" s="117"/>
      <c r="U21" s="116">
        <v>1</v>
      </c>
      <c r="V21" s="88"/>
      <c r="W21" s="117"/>
      <c r="X21" s="116">
        <v>1</v>
      </c>
      <c r="Y21" s="88"/>
      <c r="Z21" s="117"/>
      <c r="AA21" s="116">
        <v>1</v>
      </c>
      <c r="AB21" s="88"/>
      <c r="AC21" s="117"/>
      <c r="AD21" s="118"/>
      <c r="AE21" s="88">
        <v>1</v>
      </c>
      <c r="AF21" s="117"/>
      <c r="AG21" s="116"/>
      <c r="AH21" s="88"/>
      <c r="AI21" s="117">
        <v>1</v>
      </c>
      <c r="AJ21" s="116">
        <v>1</v>
      </c>
      <c r="AK21" s="88"/>
      <c r="AL21" s="117"/>
      <c r="AM21" s="116">
        <v>1</v>
      </c>
      <c r="AN21" s="88"/>
      <c r="AO21" s="117"/>
      <c r="AP21" s="116"/>
      <c r="AQ21" s="88"/>
      <c r="AR21" s="117">
        <v>1</v>
      </c>
      <c r="AS21" s="116">
        <v>1</v>
      </c>
      <c r="AT21" s="88"/>
      <c r="AU21" s="117"/>
      <c r="AV21" s="116"/>
      <c r="AW21" s="88"/>
      <c r="AX21" s="117">
        <v>1</v>
      </c>
      <c r="AY21" s="116">
        <v>1</v>
      </c>
      <c r="AZ21" s="88"/>
      <c r="BA21" s="117"/>
      <c r="BB21" s="116"/>
      <c r="BC21" s="88"/>
      <c r="BD21" s="117">
        <v>1</v>
      </c>
      <c r="BE21" s="116"/>
      <c r="BF21" s="88"/>
      <c r="BG21" s="117">
        <v>1</v>
      </c>
      <c r="BH21" s="118">
        <v>1</v>
      </c>
      <c r="BI21" s="88"/>
      <c r="BJ21" s="117"/>
    </row>
    <row r="22" spans="1:62" ht="33.75">
      <c r="A22" s="87">
        <f t="shared" si="0"/>
        <v>18</v>
      </c>
      <c r="B22" s="91">
        <v>593</v>
      </c>
      <c r="C22" s="93">
        <v>42151</v>
      </c>
      <c r="D22" s="94">
        <v>71</v>
      </c>
      <c r="E22" s="93">
        <v>42145</v>
      </c>
      <c r="F22" s="91" t="s">
        <v>464</v>
      </c>
      <c r="G22" s="60" t="s">
        <v>445</v>
      </c>
      <c r="H22" s="96" t="s">
        <v>756</v>
      </c>
      <c r="I22" s="116">
        <v>1</v>
      </c>
      <c r="J22" s="88"/>
      <c r="K22" s="117"/>
      <c r="L22" s="116">
        <v>1</v>
      </c>
      <c r="M22" s="88"/>
      <c r="N22" s="117"/>
      <c r="O22" s="116">
        <v>1</v>
      </c>
      <c r="P22" s="88"/>
      <c r="Q22" s="117"/>
      <c r="R22" s="116">
        <v>1</v>
      </c>
      <c r="S22" s="88"/>
      <c r="T22" s="117"/>
      <c r="U22" s="116">
        <v>1</v>
      </c>
      <c r="V22" s="88"/>
      <c r="W22" s="117"/>
      <c r="X22" s="116">
        <v>1</v>
      </c>
      <c r="Y22" s="88"/>
      <c r="Z22" s="117"/>
      <c r="AA22" s="116">
        <v>1</v>
      </c>
      <c r="AB22" s="88"/>
      <c r="AC22" s="117"/>
      <c r="AD22" s="118"/>
      <c r="AE22" s="88">
        <v>1</v>
      </c>
      <c r="AF22" s="117"/>
      <c r="AG22" s="116"/>
      <c r="AH22" s="88"/>
      <c r="AI22" s="117">
        <v>1</v>
      </c>
      <c r="AJ22" s="116">
        <v>1</v>
      </c>
      <c r="AK22" s="88"/>
      <c r="AL22" s="117"/>
      <c r="AM22" s="116">
        <v>1</v>
      </c>
      <c r="AN22" s="88"/>
      <c r="AO22" s="117"/>
      <c r="AP22" s="116"/>
      <c r="AQ22" s="88"/>
      <c r="AR22" s="117">
        <v>1</v>
      </c>
      <c r="AS22" s="116">
        <v>1</v>
      </c>
      <c r="AT22" s="88"/>
      <c r="AU22" s="117"/>
      <c r="AV22" s="116"/>
      <c r="AW22" s="88"/>
      <c r="AX22" s="117">
        <v>1</v>
      </c>
      <c r="AY22" s="116">
        <v>1</v>
      </c>
      <c r="AZ22" s="88"/>
      <c r="BA22" s="117"/>
      <c r="BB22" s="116"/>
      <c r="BC22" s="88"/>
      <c r="BD22" s="117">
        <v>1</v>
      </c>
      <c r="BE22" s="116"/>
      <c r="BF22" s="88"/>
      <c r="BG22" s="117">
        <v>1</v>
      </c>
      <c r="BH22" s="118">
        <v>1</v>
      </c>
      <c r="BI22" s="88"/>
      <c r="BJ22" s="117"/>
    </row>
    <row r="23" spans="1:62" ht="45">
      <c r="A23" s="87">
        <f t="shared" si="0"/>
        <v>19</v>
      </c>
      <c r="B23" s="91">
        <v>630</v>
      </c>
      <c r="C23" s="93">
        <v>42159</v>
      </c>
      <c r="D23" s="94">
        <v>74</v>
      </c>
      <c r="E23" s="93">
        <v>42150</v>
      </c>
      <c r="F23" s="91" t="s">
        <v>464</v>
      </c>
      <c r="G23" s="60" t="s">
        <v>445</v>
      </c>
      <c r="H23" s="96" t="s">
        <v>757</v>
      </c>
      <c r="I23" s="116">
        <v>1</v>
      </c>
      <c r="J23" s="88"/>
      <c r="K23" s="117"/>
      <c r="L23" s="116">
        <v>1</v>
      </c>
      <c r="M23" s="88"/>
      <c r="N23" s="117"/>
      <c r="O23" s="116">
        <v>1</v>
      </c>
      <c r="P23" s="88"/>
      <c r="Q23" s="117"/>
      <c r="R23" s="116">
        <v>1</v>
      </c>
      <c r="S23" s="88"/>
      <c r="T23" s="117"/>
      <c r="U23" s="116">
        <v>1</v>
      </c>
      <c r="V23" s="88"/>
      <c r="W23" s="117"/>
      <c r="X23" s="116">
        <v>1</v>
      </c>
      <c r="Y23" s="88"/>
      <c r="Z23" s="117"/>
      <c r="AA23" s="116">
        <v>1</v>
      </c>
      <c r="AB23" s="88"/>
      <c r="AC23" s="117"/>
      <c r="AD23" s="118"/>
      <c r="AE23" s="88">
        <v>1</v>
      </c>
      <c r="AF23" s="117"/>
      <c r="AG23" s="116"/>
      <c r="AH23" s="88"/>
      <c r="AI23" s="117">
        <v>1</v>
      </c>
      <c r="AJ23" s="116">
        <v>1</v>
      </c>
      <c r="AK23" s="88"/>
      <c r="AL23" s="117"/>
      <c r="AM23" s="116">
        <v>1</v>
      </c>
      <c r="AN23" s="88"/>
      <c r="AO23" s="117"/>
      <c r="AP23" s="116"/>
      <c r="AQ23" s="88"/>
      <c r="AR23" s="117">
        <v>1</v>
      </c>
      <c r="AS23" s="116">
        <v>1</v>
      </c>
      <c r="AT23" s="88"/>
      <c r="AU23" s="117"/>
      <c r="AV23" s="116"/>
      <c r="AW23" s="88"/>
      <c r="AX23" s="117">
        <v>1</v>
      </c>
      <c r="AY23" s="116">
        <v>1</v>
      </c>
      <c r="AZ23" s="88"/>
      <c r="BA23" s="117"/>
      <c r="BB23" s="116"/>
      <c r="BC23" s="88"/>
      <c r="BD23" s="117">
        <v>1</v>
      </c>
      <c r="BE23" s="116"/>
      <c r="BF23" s="88"/>
      <c r="BG23" s="117">
        <v>1</v>
      </c>
      <c r="BH23" s="118">
        <v>1</v>
      </c>
      <c r="BI23" s="88"/>
      <c r="BJ23" s="117"/>
    </row>
    <row r="24" spans="1:62" ht="45">
      <c r="A24" s="87">
        <f t="shared" si="0"/>
        <v>20</v>
      </c>
      <c r="B24" s="91">
        <v>801</v>
      </c>
      <c r="C24" s="93">
        <v>42195</v>
      </c>
      <c r="D24" s="94">
        <v>83</v>
      </c>
      <c r="E24" s="93">
        <v>42187</v>
      </c>
      <c r="F24" s="91" t="s">
        <v>464</v>
      </c>
      <c r="G24" s="60" t="s">
        <v>442</v>
      </c>
      <c r="H24" s="96" t="s">
        <v>758</v>
      </c>
      <c r="I24" s="116">
        <v>1</v>
      </c>
      <c r="J24" s="88"/>
      <c r="K24" s="117"/>
      <c r="L24" s="116">
        <v>1</v>
      </c>
      <c r="M24" s="88"/>
      <c r="N24" s="117"/>
      <c r="O24" s="116">
        <v>1</v>
      </c>
      <c r="P24" s="88"/>
      <c r="Q24" s="117"/>
      <c r="R24" s="116">
        <v>1</v>
      </c>
      <c r="S24" s="88"/>
      <c r="T24" s="117"/>
      <c r="U24" s="116">
        <v>1</v>
      </c>
      <c r="V24" s="88"/>
      <c r="W24" s="117"/>
      <c r="X24" s="116">
        <v>1</v>
      </c>
      <c r="Y24" s="88"/>
      <c r="Z24" s="117"/>
      <c r="AA24" s="116">
        <v>1</v>
      </c>
      <c r="AB24" s="88"/>
      <c r="AC24" s="117"/>
      <c r="AD24" s="118"/>
      <c r="AE24" s="88">
        <v>1</v>
      </c>
      <c r="AF24" s="117"/>
      <c r="AG24" s="116"/>
      <c r="AH24" s="88"/>
      <c r="AI24" s="117">
        <v>1</v>
      </c>
      <c r="AJ24" s="116">
        <v>1</v>
      </c>
      <c r="AK24" s="88"/>
      <c r="AL24" s="117"/>
      <c r="AM24" s="116">
        <v>1</v>
      </c>
      <c r="AN24" s="88"/>
      <c r="AO24" s="117"/>
      <c r="AP24" s="116"/>
      <c r="AQ24" s="88"/>
      <c r="AR24" s="117">
        <v>1</v>
      </c>
      <c r="AS24" s="116">
        <v>1</v>
      </c>
      <c r="AT24" s="88"/>
      <c r="AU24" s="117"/>
      <c r="AV24" s="116"/>
      <c r="AW24" s="88"/>
      <c r="AX24" s="117">
        <v>1</v>
      </c>
      <c r="AY24" s="116">
        <v>1</v>
      </c>
      <c r="AZ24" s="88"/>
      <c r="BA24" s="117"/>
      <c r="BB24" s="116"/>
      <c r="BC24" s="88"/>
      <c r="BD24" s="117">
        <v>1</v>
      </c>
      <c r="BE24" s="116"/>
      <c r="BF24" s="88"/>
      <c r="BG24" s="117">
        <v>1</v>
      </c>
      <c r="BH24" s="118">
        <v>1</v>
      </c>
      <c r="BI24" s="88"/>
      <c r="BJ24" s="117"/>
    </row>
    <row r="25" spans="1:62" ht="45">
      <c r="A25" s="87">
        <f t="shared" si="0"/>
        <v>21</v>
      </c>
      <c r="B25" s="91">
        <v>771</v>
      </c>
      <c r="C25" s="93">
        <v>42194</v>
      </c>
      <c r="D25" s="94">
        <v>84</v>
      </c>
      <c r="E25" s="93">
        <v>42191</v>
      </c>
      <c r="F25" s="91" t="s">
        <v>464</v>
      </c>
      <c r="G25" s="60" t="s">
        <v>442</v>
      </c>
      <c r="H25" s="96" t="s">
        <v>759</v>
      </c>
      <c r="I25" s="116">
        <v>1</v>
      </c>
      <c r="J25" s="88"/>
      <c r="K25" s="117"/>
      <c r="L25" s="116">
        <v>1</v>
      </c>
      <c r="M25" s="88"/>
      <c r="N25" s="117"/>
      <c r="O25" s="116">
        <v>1</v>
      </c>
      <c r="P25" s="88"/>
      <c r="Q25" s="117"/>
      <c r="R25" s="116">
        <v>1</v>
      </c>
      <c r="S25" s="88"/>
      <c r="T25" s="117"/>
      <c r="U25" s="116">
        <v>1</v>
      </c>
      <c r="V25" s="88"/>
      <c r="W25" s="117"/>
      <c r="X25" s="116"/>
      <c r="Y25" s="88"/>
      <c r="Z25" s="117">
        <v>1</v>
      </c>
      <c r="AA25" s="116"/>
      <c r="AB25" s="88"/>
      <c r="AC25" s="117">
        <v>1</v>
      </c>
      <c r="AD25" s="118"/>
      <c r="AE25" s="88">
        <v>1</v>
      </c>
      <c r="AF25" s="117"/>
      <c r="AG25" s="116"/>
      <c r="AH25" s="88"/>
      <c r="AI25" s="117">
        <v>1</v>
      </c>
      <c r="AJ25" s="116">
        <v>1</v>
      </c>
      <c r="AK25" s="88"/>
      <c r="AL25" s="117"/>
      <c r="AM25" s="116">
        <v>1</v>
      </c>
      <c r="AN25" s="88"/>
      <c r="AO25" s="117"/>
      <c r="AP25" s="116"/>
      <c r="AQ25" s="88"/>
      <c r="AR25" s="117">
        <v>1</v>
      </c>
      <c r="AS25" s="116">
        <v>1</v>
      </c>
      <c r="AT25" s="88"/>
      <c r="AU25" s="117"/>
      <c r="AV25" s="116"/>
      <c r="AW25" s="88"/>
      <c r="AX25" s="117"/>
      <c r="AY25" s="116">
        <v>1</v>
      </c>
      <c r="AZ25" s="88"/>
      <c r="BA25" s="117"/>
      <c r="BB25" s="116"/>
      <c r="BC25" s="88"/>
      <c r="BD25" s="117">
        <v>1</v>
      </c>
      <c r="BE25" s="116"/>
      <c r="BF25" s="88"/>
      <c r="BG25" s="117">
        <v>1</v>
      </c>
      <c r="BH25" s="118">
        <v>1</v>
      </c>
      <c r="BI25" s="88"/>
      <c r="BJ25" s="117"/>
    </row>
    <row r="26" spans="1:62" ht="56.25">
      <c r="A26" s="87">
        <f t="shared" si="0"/>
        <v>22</v>
      </c>
      <c r="B26" s="91">
        <v>802</v>
      </c>
      <c r="C26" s="93">
        <v>42195</v>
      </c>
      <c r="D26" s="94">
        <v>85</v>
      </c>
      <c r="E26" s="93">
        <v>42191</v>
      </c>
      <c r="F26" s="91" t="s">
        <v>464</v>
      </c>
      <c r="G26" s="60" t="s">
        <v>442</v>
      </c>
      <c r="H26" s="96" t="s">
        <v>633</v>
      </c>
      <c r="I26" s="116">
        <v>1</v>
      </c>
      <c r="J26" s="88"/>
      <c r="K26" s="117"/>
      <c r="L26" s="116">
        <v>1</v>
      </c>
      <c r="M26" s="88"/>
      <c r="N26" s="117"/>
      <c r="O26" s="116">
        <v>1</v>
      </c>
      <c r="P26" s="88"/>
      <c r="Q26" s="117"/>
      <c r="R26" s="116">
        <v>1</v>
      </c>
      <c r="S26" s="88"/>
      <c r="T26" s="117"/>
      <c r="U26" s="116">
        <v>1</v>
      </c>
      <c r="V26" s="88"/>
      <c r="W26" s="117"/>
      <c r="X26" s="116"/>
      <c r="Y26" s="88"/>
      <c r="Z26" s="117">
        <v>1</v>
      </c>
      <c r="AA26" s="116"/>
      <c r="AB26" s="88"/>
      <c r="AC26" s="117">
        <v>1</v>
      </c>
      <c r="AD26" s="118"/>
      <c r="AE26" s="88">
        <v>1</v>
      </c>
      <c r="AF26" s="117"/>
      <c r="AG26" s="116"/>
      <c r="AH26" s="88"/>
      <c r="AI26" s="117">
        <v>1</v>
      </c>
      <c r="AJ26" s="116">
        <v>1</v>
      </c>
      <c r="AK26" s="88"/>
      <c r="AL26" s="117"/>
      <c r="AM26" s="116">
        <v>1</v>
      </c>
      <c r="AN26" s="88"/>
      <c r="AO26" s="117"/>
      <c r="AP26" s="116"/>
      <c r="AQ26" s="88"/>
      <c r="AR26" s="117">
        <v>1</v>
      </c>
      <c r="AS26" s="116">
        <v>1</v>
      </c>
      <c r="AT26" s="88"/>
      <c r="AU26" s="117"/>
      <c r="AV26" s="116"/>
      <c r="AW26" s="88"/>
      <c r="AX26" s="117"/>
      <c r="AY26" s="116">
        <v>1</v>
      </c>
      <c r="AZ26" s="88"/>
      <c r="BA26" s="117"/>
      <c r="BB26" s="116"/>
      <c r="BC26" s="88"/>
      <c r="BD26" s="117">
        <v>1</v>
      </c>
      <c r="BE26" s="116"/>
      <c r="BF26" s="88"/>
      <c r="BG26" s="117">
        <v>1</v>
      </c>
      <c r="BH26" s="118">
        <v>1</v>
      </c>
      <c r="BI26" s="88"/>
      <c r="BJ26" s="117"/>
    </row>
    <row r="27" spans="1:62" ht="78.75">
      <c r="A27" s="87">
        <f t="shared" si="0"/>
        <v>23</v>
      </c>
      <c r="B27" s="91">
        <v>881</v>
      </c>
      <c r="C27" s="93">
        <v>42228</v>
      </c>
      <c r="D27" s="94">
        <v>101</v>
      </c>
      <c r="E27" s="93">
        <v>42202</v>
      </c>
      <c r="F27" s="91" t="s">
        <v>464</v>
      </c>
      <c r="G27" s="60" t="s">
        <v>442</v>
      </c>
      <c r="H27" s="96" t="s">
        <v>634</v>
      </c>
      <c r="I27" s="116">
        <v>1</v>
      </c>
      <c r="J27" s="88"/>
      <c r="K27" s="117"/>
      <c r="L27" s="116">
        <v>1</v>
      </c>
      <c r="M27" s="88"/>
      <c r="N27" s="117"/>
      <c r="O27" s="116">
        <v>1</v>
      </c>
      <c r="P27" s="88"/>
      <c r="Q27" s="117"/>
      <c r="R27" s="116">
        <v>1</v>
      </c>
      <c r="S27" s="88"/>
      <c r="T27" s="117"/>
      <c r="U27" s="116">
        <v>1</v>
      </c>
      <c r="V27" s="88"/>
      <c r="W27" s="117"/>
      <c r="X27" s="116">
        <v>1</v>
      </c>
      <c r="Y27" s="88"/>
      <c r="Z27" s="117"/>
      <c r="AA27" s="116">
        <v>1</v>
      </c>
      <c r="AB27" s="88"/>
      <c r="AC27" s="117"/>
      <c r="AD27" s="118">
        <v>1</v>
      </c>
      <c r="AE27" s="88"/>
      <c r="AF27" s="117"/>
      <c r="AG27" s="116"/>
      <c r="AH27" s="88">
        <v>1</v>
      </c>
      <c r="AI27" s="117"/>
      <c r="AJ27" s="116">
        <v>1</v>
      </c>
      <c r="AK27" s="88"/>
      <c r="AL27" s="117"/>
      <c r="AM27" s="116">
        <v>1</v>
      </c>
      <c r="AN27" s="88"/>
      <c r="AO27" s="117"/>
      <c r="AP27" s="116"/>
      <c r="AQ27" s="88"/>
      <c r="AR27" s="117"/>
      <c r="AS27" s="116">
        <v>1</v>
      </c>
      <c r="AT27" s="88"/>
      <c r="AU27" s="117"/>
      <c r="AV27" s="116">
        <v>1</v>
      </c>
      <c r="AW27" s="88"/>
      <c r="AX27" s="117"/>
      <c r="AY27" s="116">
        <v>1</v>
      </c>
      <c r="AZ27" s="88"/>
      <c r="BA27" s="117"/>
      <c r="BB27" s="116"/>
      <c r="BC27" s="88">
        <v>1</v>
      </c>
      <c r="BD27" s="117"/>
      <c r="BE27" s="116"/>
      <c r="BF27" s="88"/>
      <c r="BG27" s="117"/>
      <c r="BH27" s="118">
        <v>1</v>
      </c>
      <c r="BI27" s="88"/>
      <c r="BJ27" s="117"/>
    </row>
    <row r="28" spans="1:62" ht="22.5">
      <c r="A28" s="87">
        <f t="shared" si="0"/>
        <v>24</v>
      </c>
      <c r="B28" s="91">
        <v>885</v>
      </c>
      <c r="C28" s="93">
        <v>42228</v>
      </c>
      <c r="D28" s="94">
        <v>102</v>
      </c>
      <c r="E28" s="93">
        <v>42213</v>
      </c>
      <c r="F28" s="91" t="s">
        <v>464</v>
      </c>
      <c r="G28" s="60" t="s">
        <v>444</v>
      </c>
      <c r="H28" s="96" t="s">
        <v>635</v>
      </c>
      <c r="I28" s="116">
        <v>1</v>
      </c>
      <c r="J28" s="88"/>
      <c r="K28" s="117"/>
      <c r="L28" s="116">
        <v>1</v>
      </c>
      <c r="M28" s="88"/>
      <c r="N28" s="117"/>
      <c r="O28" s="116">
        <v>1</v>
      </c>
      <c r="P28" s="88"/>
      <c r="Q28" s="117"/>
      <c r="R28" s="116">
        <v>1</v>
      </c>
      <c r="S28" s="88"/>
      <c r="T28" s="117"/>
      <c r="U28" s="116">
        <v>1</v>
      </c>
      <c r="V28" s="88"/>
      <c r="W28" s="117"/>
      <c r="X28" s="116">
        <v>1</v>
      </c>
      <c r="Y28" s="88"/>
      <c r="Z28" s="117"/>
      <c r="AA28" s="116">
        <v>1</v>
      </c>
      <c r="AB28" s="88"/>
      <c r="AC28" s="117"/>
      <c r="AD28" s="118"/>
      <c r="AE28" s="88">
        <v>1</v>
      </c>
      <c r="AF28" s="117"/>
      <c r="AG28" s="116"/>
      <c r="AH28" s="88"/>
      <c r="AI28" s="117">
        <v>1</v>
      </c>
      <c r="AJ28" s="116">
        <v>1</v>
      </c>
      <c r="AK28" s="88"/>
      <c r="AL28" s="117"/>
      <c r="AM28" s="116">
        <v>1</v>
      </c>
      <c r="AN28" s="88"/>
      <c r="AO28" s="117"/>
      <c r="AP28" s="116"/>
      <c r="AQ28" s="88"/>
      <c r="AR28" s="117">
        <v>1</v>
      </c>
      <c r="AS28" s="116">
        <v>1</v>
      </c>
      <c r="AT28" s="88"/>
      <c r="AU28" s="117"/>
      <c r="AV28" s="116"/>
      <c r="AW28" s="88"/>
      <c r="AX28" s="117">
        <v>1</v>
      </c>
      <c r="AY28" s="116">
        <v>1</v>
      </c>
      <c r="AZ28" s="88"/>
      <c r="BA28" s="117"/>
      <c r="BB28" s="116"/>
      <c r="BC28" s="88">
        <v>1</v>
      </c>
      <c r="BD28" s="117"/>
      <c r="BE28" s="116"/>
      <c r="BF28" s="88"/>
      <c r="BG28" s="117">
        <v>1</v>
      </c>
      <c r="BH28" s="118">
        <v>1</v>
      </c>
      <c r="BI28" s="88"/>
      <c r="BJ28" s="117"/>
    </row>
    <row r="29" spans="1:62" ht="56.25">
      <c r="A29" s="87">
        <f t="shared" si="0"/>
        <v>25</v>
      </c>
      <c r="B29" s="91">
        <v>884</v>
      </c>
      <c r="C29" s="93">
        <v>42228</v>
      </c>
      <c r="D29" s="94">
        <v>105</v>
      </c>
      <c r="E29" s="93">
        <v>42215</v>
      </c>
      <c r="F29" s="91" t="s">
        <v>464</v>
      </c>
      <c r="G29" s="60" t="s">
        <v>444</v>
      </c>
      <c r="H29" s="96" t="s">
        <v>636</v>
      </c>
      <c r="I29" s="116">
        <v>1</v>
      </c>
      <c r="J29" s="88"/>
      <c r="K29" s="117"/>
      <c r="L29" s="116">
        <v>1</v>
      </c>
      <c r="M29" s="88"/>
      <c r="N29" s="117"/>
      <c r="O29" s="116">
        <v>1</v>
      </c>
      <c r="P29" s="88"/>
      <c r="Q29" s="117"/>
      <c r="R29" s="116">
        <v>1</v>
      </c>
      <c r="S29" s="88"/>
      <c r="T29" s="117"/>
      <c r="U29" s="116">
        <v>1</v>
      </c>
      <c r="V29" s="88"/>
      <c r="W29" s="117"/>
      <c r="X29" s="116"/>
      <c r="Y29" s="88"/>
      <c r="Z29" s="117">
        <v>1</v>
      </c>
      <c r="AA29" s="116"/>
      <c r="AB29" s="88"/>
      <c r="AC29" s="117">
        <v>1</v>
      </c>
      <c r="AD29" s="118"/>
      <c r="AE29" s="88">
        <v>1</v>
      </c>
      <c r="AF29" s="117"/>
      <c r="AG29" s="116"/>
      <c r="AH29" s="88"/>
      <c r="AI29" s="117">
        <v>1</v>
      </c>
      <c r="AJ29" s="116">
        <v>1</v>
      </c>
      <c r="AK29" s="88"/>
      <c r="AL29" s="117"/>
      <c r="AM29" s="116">
        <v>1</v>
      </c>
      <c r="AN29" s="88"/>
      <c r="AO29" s="117"/>
      <c r="AP29" s="116"/>
      <c r="AQ29" s="88"/>
      <c r="AR29" s="117">
        <v>1</v>
      </c>
      <c r="AS29" s="116">
        <v>1</v>
      </c>
      <c r="AT29" s="88"/>
      <c r="AU29" s="117"/>
      <c r="AV29" s="116">
        <v>1</v>
      </c>
      <c r="AW29" s="88"/>
      <c r="AX29" s="117"/>
      <c r="AY29" s="116">
        <v>1</v>
      </c>
      <c r="AZ29" s="88"/>
      <c r="BA29" s="117"/>
      <c r="BB29" s="116"/>
      <c r="BC29" s="88"/>
      <c r="BD29" s="117">
        <v>1</v>
      </c>
      <c r="BE29" s="116"/>
      <c r="BF29" s="88"/>
      <c r="BG29" s="117">
        <v>1</v>
      </c>
      <c r="BH29" s="118">
        <v>1</v>
      </c>
      <c r="BI29" s="88"/>
      <c r="BJ29" s="117"/>
    </row>
    <row r="30" spans="1:63" ht="33.75">
      <c r="A30" s="87">
        <f t="shared" si="0"/>
        <v>26</v>
      </c>
      <c r="B30" s="91">
        <v>872</v>
      </c>
      <c r="C30" s="93">
        <v>42228</v>
      </c>
      <c r="D30" s="94">
        <v>106</v>
      </c>
      <c r="E30" s="93">
        <v>42216</v>
      </c>
      <c r="F30" s="91" t="s">
        <v>464</v>
      </c>
      <c r="G30" s="60" t="s">
        <v>444</v>
      </c>
      <c r="H30" s="96" t="s">
        <v>637</v>
      </c>
      <c r="I30" s="116">
        <v>1</v>
      </c>
      <c r="J30" s="88"/>
      <c r="K30" s="117"/>
      <c r="L30" s="116">
        <v>1</v>
      </c>
      <c r="M30" s="88"/>
      <c r="N30" s="117"/>
      <c r="O30" s="116">
        <v>1</v>
      </c>
      <c r="P30" s="88"/>
      <c r="Q30" s="117"/>
      <c r="R30" s="116">
        <v>1</v>
      </c>
      <c r="S30" s="88"/>
      <c r="T30" s="117"/>
      <c r="U30" s="116">
        <v>1</v>
      </c>
      <c r="V30" s="88"/>
      <c r="W30" s="117"/>
      <c r="X30" s="116">
        <v>1</v>
      </c>
      <c r="Y30" s="88"/>
      <c r="Z30" s="117"/>
      <c r="AA30" s="116">
        <v>1</v>
      </c>
      <c r="AB30" s="88"/>
      <c r="AC30" s="117"/>
      <c r="AD30" s="118"/>
      <c r="AE30" s="88">
        <v>1</v>
      </c>
      <c r="AF30" s="117"/>
      <c r="AG30" s="116"/>
      <c r="AH30" s="88"/>
      <c r="AI30" s="117">
        <v>1</v>
      </c>
      <c r="AJ30" s="116">
        <v>1</v>
      </c>
      <c r="AK30" s="88"/>
      <c r="AL30" s="117"/>
      <c r="AM30" s="116">
        <v>1</v>
      </c>
      <c r="AN30" s="88"/>
      <c r="AO30" s="117"/>
      <c r="AP30" s="116"/>
      <c r="AQ30" s="88"/>
      <c r="AR30" s="117">
        <v>1</v>
      </c>
      <c r="AS30" s="116">
        <v>1</v>
      </c>
      <c r="AT30" s="88"/>
      <c r="AU30" s="117"/>
      <c r="AV30" s="116"/>
      <c r="AW30" s="88"/>
      <c r="AX30" s="117">
        <v>1</v>
      </c>
      <c r="AY30" s="116">
        <v>1</v>
      </c>
      <c r="AZ30" s="88"/>
      <c r="BA30" s="117"/>
      <c r="BB30" s="116"/>
      <c r="BC30" s="120">
        <v>1</v>
      </c>
      <c r="BD30" s="117"/>
      <c r="BE30" s="116"/>
      <c r="BF30" s="88"/>
      <c r="BG30" s="117">
        <v>1</v>
      </c>
      <c r="BH30" s="118">
        <v>1</v>
      </c>
      <c r="BI30" s="88"/>
      <c r="BJ30" s="117"/>
      <c r="BK30" s="38"/>
    </row>
    <row r="31" spans="1:62" ht="45">
      <c r="A31" s="87">
        <f t="shared" si="0"/>
        <v>27</v>
      </c>
      <c r="B31" s="91">
        <v>876</v>
      </c>
      <c r="C31" s="93">
        <v>42228</v>
      </c>
      <c r="D31" s="94">
        <v>110</v>
      </c>
      <c r="E31" s="93">
        <v>42221</v>
      </c>
      <c r="F31" s="91" t="s">
        <v>464</v>
      </c>
      <c r="G31" s="60" t="s">
        <v>444</v>
      </c>
      <c r="H31" s="96" t="s">
        <v>638</v>
      </c>
      <c r="I31" s="116">
        <v>1</v>
      </c>
      <c r="J31" s="88"/>
      <c r="K31" s="117"/>
      <c r="L31" s="116">
        <v>1</v>
      </c>
      <c r="M31" s="88"/>
      <c r="N31" s="117"/>
      <c r="O31" s="116">
        <v>1</v>
      </c>
      <c r="P31" s="88"/>
      <c r="Q31" s="117"/>
      <c r="R31" s="116">
        <v>1</v>
      </c>
      <c r="S31" s="88"/>
      <c r="T31" s="117"/>
      <c r="U31" s="116">
        <v>1</v>
      </c>
      <c r="V31" s="88"/>
      <c r="W31" s="117"/>
      <c r="X31" s="116">
        <v>1</v>
      </c>
      <c r="Y31" s="88"/>
      <c r="Z31" s="117"/>
      <c r="AA31" s="116">
        <v>1</v>
      </c>
      <c r="AB31" s="88"/>
      <c r="AC31" s="117"/>
      <c r="AD31" s="118"/>
      <c r="AE31" s="88">
        <v>1</v>
      </c>
      <c r="AF31" s="117"/>
      <c r="AG31" s="116"/>
      <c r="AH31" s="88">
        <v>1</v>
      </c>
      <c r="AI31" s="117"/>
      <c r="AJ31" s="116">
        <v>1</v>
      </c>
      <c r="AK31" s="88"/>
      <c r="AL31" s="117"/>
      <c r="AM31" s="116">
        <v>1</v>
      </c>
      <c r="AN31" s="88"/>
      <c r="AO31" s="117"/>
      <c r="AP31" s="116"/>
      <c r="AQ31" s="88"/>
      <c r="AR31" s="117">
        <v>1</v>
      </c>
      <c r="AS31" s="116">
        <v>1</v>
      </c>
      <c r="AT31" s="88"/>
      <c r="AU31" s="117"/>
      <c r="AV31" s="116"/>
      <c r="AW31" s="88"/>
      <c r="AX31" s="117">
        <v>1</v>
      </c>
      <c r="AY31" s="116">
        <v>1</v>
      </c>
      <c r="AZ31" s="88"/>
      <c r="BA31" s="117"/>
      <c r="BB31" s="119"/>
      <c r="BC31" s="88"/>
      <c r="BD31" s="117">
        <v>1</v>
      </c>
      <c r="BE31" s="116"/>
      <c r="BF31" s="88"/>
      <c r="BG31" s="117">
        <v>1</v>
      </c>
      <c r="BH31" s="118">
        <v>1</v>
      </c>
      <c r="BI31" s="88"/>
      <c r="BJ31" s="117"/>
    </row>
    <row r="32" spans="1:62" ht="22.5">
      <c r="A32" s="87">
        <f t="shared" si="0"/>
        <v>28</v>
      </c>
      <c r="B32" s="91">
        <v>927</v>
      </c>
      <c r="C32" s="93">
        <v>42235</v>
      </c>
      <c r="D32" s="94">
        <v>115</v>
      </c>
      <c r="E32" s="93">
        <v>42233</v>
      </c>
      <c r="F32" s="91" t="s">
        <v>464</v>
      </c>
      <c r="G32" s="60" t="s">
        <v>442</v>
      </c>
      <c r="H32" s="96" t="s">
        <v>448</v>
      </c>
      <c r="I32" s="116">
        <v>1</v>
      </c>
      <c r="J32" s="88"/>
      <c r="K32" s="117"/>
      <c r="L32" s="116">
        <v>1</v>
      </c>
      <c r="M32" s="88"/>
      <c r="N32" s="117"/>
      <c r="O32" s="116">
        <v>1</v>
      </c>
      <c r="P32" s="88"/>
      <c r="Q32" s="117"/>
      <c r="R32" s="116">
        <v>1</v>
      </c>
      <c r="S32" s="88"/>
      <c r="T32" s="117"/>
      <c r="U32" s="116">
        <v>1</v>
      </c>
      <c r="V32" s="88"/>
      <c r="W32" s="117"/>
      <c r="X32" s="116">
        <v>1</v>
      </c>
      <c r="Y32" s="88"/>
      <c r="Z32" s="117"/>
      <c r="AA32" s="116">
        <v>1</v>
      </c>
      <c r="AB32" s="88"/>
      <c r="AC32" s="117"/>
      <c r="AD32" s="118"/>
      <c r="AE32" s="88">
        <v>1</v>
      </c>
      <c r="AF32" s="117"/>
      <c r="AG32" s="116"/>
      <c r="AH32" s="88"/>
      <c r="AI32" s="117">
        <v>1</v>
      </c>
      <c r="AJ32" s="116">
        <v>1</v>
      </c>
      <c r="AK32" s="88"/>
      <c r="AL32" s="117"/>
      <c r="AM32" s="116">
        <v>1</v>
      </c>
      <c r="AN32" s="88"/>
      <c r="AO32" s="117"/>
      <c r="AP32" s="116"/>
      <c r="AQ32" s="88"/>
      <c r="AR32" s="117">
        <v>1</v>
      </c>
      <c r="AS32" s="116">
        <v>1</v>
      </c>
      <c r="AT32" s="88"/>
      <c r="AU32" s="117"/>
      <c r="AV32" s="116"/>
      <c r="AW32" s="88"/>
      <c r="AX32" s="117">
        <v>1</v>
      </c>
      <c r="AY32" s="116">
        <v>1</v>
      </c>
      <c r="AZ32" s="88"/>
      <c r="BA32" s="117"/>
      <c r="BB32" s="116"/>
      <c r="BC32" s="88"/>
      <c r="BD32" s="117">
        <v>1</v>
      </c>
      <c r="BE32" s="116"/>
      <c r="BF32" s="88"/>
      <c r="BG32" s="117">
        <v>1</v>
      </c>
      <c r="BH32" s="118">
        <v>1</v>
      </c>
      <c r="BI32" s="88"/>
      <c r="BJ32" s="117"/>
    </row>
    <row r="33" spans="1:62" ht="22.5">
      <c r="A33" s="87">
        <f t="shared" si="0"/>
        <v>29</v>
      </c>
      <c r="B33" s="91">
        <v>1224</v>
      </c>
      <c r="C33" s="93">
        <v>42284</v>
      </c>
      <c r="D33" s="94">
        <v>126</v>
      </c>
      <c r="E33" s="93" t="s">
        <v>449</v>
      </c>
      <c r="F33" s="91" t="s">
        <v>464</v>
      </c>
      <c r="G33" s="60" t="s">
        <v>445</v>
      </c>
      <c r="H33" s="96" t="s">
        <v>450</v>
      </c>
      <c r="I33" s="116">
        <v>1</v>
      </c>
      <c r="J33" s="88"/>
      <c r="K33" s="117"/>
      <c r="L33" s="116">
        <v>1</v>
      </c>
      <c r="M33" s="88"/>
      <c r="N33" s="117"/>
      <c r="O33" s="116">
        <v>1</v>
      </c>
      <c r="P33" s="88"/>
      <c r="Q33" s="117"/>
      <c r="R33" s="116">
        <v>1</v>
      </c>
      <c r="S33" s="88"/>
      <c r="T33" s="117"/>
      <c r="U33" s="116">
        <v>1</v>
      </c>
      <c r="V33" s="88"/>
      <c r="W33" s="117"/>
      <c r="X33" s="116">
        <v>1</v>
      </c>
      <c r="Y33" s="88"/>
      <c r="Z33" s="117"/>
      <c r="AA33" s="116">
        <v>1</v>
      </c>
      <c r="AB33" s="88"/>
      <c r="AC33" s="117"/>
      <c r="AD33" s="118"/>
      <c r="AE33" s="88">
        <v>1</v>
      </c>
      <c r="AF33" s="117"/>
      <c r="AG33" s="116"/>
      <c r="AH33" s="88"/>
      <c r="AI33" s="117">
        <v>1</v>
      </c>
      <c r="AJ33" s="116">
        <v>1</v>
      </c>
      <c r="AK33" s="88"/>
      <c r="AL33" s="117"/>
      <c r="AM33" s="116">
        <v>1</v>
      </c>
      <c r="AN33" s="88"/>
      <c r="AO33" s="117"/>
      <c r="AP33" s="116"/>
      <c r="AQ33" s="88"/>
      <c r="AR33" s="117">
        <v>1</v>
      </c>
      <c r="AS33" s="116">
        <v>1</v>
      </c>
      <c r="AT33" s="88"/>
      <c r="AU33" s="117"/>
      <c r="AV33" s="116"/>
      <c r="AW33" s="88"/>
      <c r="AX33" s="117">
        <v>1</v>
      </c>
      <c r="AY33" s="116">
        <v>1</v>
      </c>
      <c r="AZ33" s="88"/>
      <c r="BA33" s="117"/>
      <c r="BB33" s="116"/>
      <c r="BC33" s="88"/>
      <c r="BD33" s="117">
        <v>1</v>
      </c>
      <c r="BE33" s="116"/>
      <c r="BF33" s="88"/>
      <c r="BG33" s="117">
        <v>1</v>
      </c>
      <c r="BH33" s="118">
        <v>1</v>
      </c>
      <c r="BI33" s="88"/>
      <c r="BJ33" s="117"/>
    </row>
    <row r="34" spans="1:62" ht="56.25">
      <c r="A34" s="87">
        <f t="shared" si="0"/>
        <v>30</v>
      </c>
      <c r="B34" s="91">
        <v>1227</v>
      </c>
      <c r="C34" s="93">
        <v>42284</v>
      </c>
      <c r="D34" s="94">
        <v>130</v>
      </c>
      <c r="E34" s="93">
        <v>42282</v>
      </c>
      <c r="F34" s="91" t="s">
        <v>464</v>
      </c>
      <c r="G34" s="60" t="s">
        <v>442</v>
      </c>
      <c r="H34" s="96" t="s">
        <v>451</v>
      </c>
      <c r="I34" s="116">
        <v>1</v>
      </c>
      <c r="J34" s="88"/>
      <c r="K34" s="117"/>
      <c r="L34" s="116">
        <v>1</v>
      </c>
      <c r="M34" s="88"/>
      <c r="N34" s="117"/>
      <c r="O34" s="116">
        <v>1</v>
      </c>
      <c r="P34" s="88"/>
      <c r="Q34" s="117"/>
      <c r="R34" s="116">
        <v>1</v>
      </c>
      <c r="S34" s="88"/>
      <c r="T34" s="117"/>
      <c r="U34" s="116">
        <v>1</v>
      </c>
      <c r="V34" s="88"/>
      <c r="W34" s="117"/>
      <c r="X34" s="116"/>
      <c r="Y34" s="88"/>
      <c r="Z34" s="117">
        <v>1</v>
      </c>
      <c r="AA34" s="116"/>
      <c r="AB34" s="88"/>
      <c r="AC34" s="117">
        <v>1</v>
      </c>
      <c r="AD34" s="118"/>
      <c r="AE34" s="88">
        <v>1</v>
      </c>
      <c r="AF34" s="117"/>
      <c r="AG34" s="116"/>
      <c r="AH34" s="88"/>
      <c r="AI34" s="117">
        <v>1</v>
      </c>
      <c r="AJ34" s="116">
        <v>1</v>
      </c>
      <c r="AK34" s="88"/>
      <c r="AL34" s="117"/>
      <c r="AM34" s="116">
        <v>1</v>
      </c>
      <c r="AN34" s="88"/>
      <c r="AO34" s="117"/>
      <c r="AP34" s="116"/>
      <c r="AQ34" s="88"/>
      <c r="AR34" s="117">
        <v>1</v>
      </c>
      <c r="AS34" s="116">
        <v>1</v>
      </c>
      <c r="AT34" s="88"/>
      <c r="AU34" s="117"/>
      <c r="AV34" s="116"/>
      <c r="AW34" s="88"/>
      <c r="AX34" s="117">
        <v>1</v>
      </c>
      <c r="AY34" s="116">
        <v>1</v>
      </c>
      <c r="AZ34" s="88"/>
      <c r="BA34" s="117"/>
      <c r="BB34" s="116"/>
      <c r="BC34" s="88"/>
      <c r="BD34" s="117">
        <v>1</v>
      </c>
      <c r="BE34" s="116"/>
      <c r="BF34" s="88"/>
      <c r="BG34" s="117">
        <v>1</v>
      </c>
      <c r="BH34" s="118">
        <v>1</v>
      </c>
      <c r="BI34" s="88"/>
      <c r="BJ34" s="117"/>
    </row>
    <row r="35" spans="1:62" ht="45">
      <c r="A35" s="87">
        <f t="shared" si="0"/>
        <v>31</v>
      </c>
      <c r="B35" s="91">
        <v>1320</v>
      </c>
      <c r="C35" s="93">
        <v>42307</v>
      </c>
      <c r="D35" s="94">
        <v>131</v>
      </c>
      <c r="E35" s="93">
        <v>42291</v>
      </c>
      <c r="F35" s="91" t="s">
        <v>464</v>
      </c>
      <c r="G35" s="60" t="s">
        <v>442</v>
      </c>
      <c r="H35" s="96" t="s">
        <v>452</v>
      </c>
      <c r="I35" s="116">
        <v>1</v>
      </c>
      <c r="J35" s="88"/>
      <c r="K35" s="117"/>
      <c r="L35" s="116">
        <v>1</v>
      </c>
      <c r="M35" s="88"/>
      <c r="N35" s="117"/>
      <c r="O35" s="116">
        <v>1</v>
      </c>
      <c r="P35" s="88"/>
      <c r="Q35" s="117"/>
      <c r="R35" s="116">
        <v>1</v>
      </c>
      <c r="S35" s="88"/>
      <c r="T35" s="117"/>
      <c r="U35" s="116">
        <v>1</v>
      </c>
      <c r="V35" s="88"/>
      <c r="W35" s="117"/>
      <c r="X35" s="116">
        <v>1</v>
      </c>
      <c r="Y35" s="88"/>
      <c r="Z35" s="117"/>
      <c r="AA35" s="116">
        <v>1</v>
      </c>
      <c r="AB35" s="88"/>
      <c r="AC35" s="117"/>
      <c r="AD35" s="118"/>
      <c r="AE35" s="88">
        <v>1</v>
      </c>
      <c r="AF35" s="117"/>
      <c r="AG35" s="116"/>
      <c r="AH35" s="88">
        <v>1</v>
      </c>
      <c r="AI35" s="117"/>
      <c r="AJ35" s="116">
        <v>1</v>
      </c>
      <c r="AK35" s="88"/>
      <c r="AL35" s="117"/>
      <c r="AM35" s="116">
        <v>1</v>
      </c>
      <c r="AN35" s="88"/>
      <c r="AO35" s="117"/>
      <c r="AP35" s="116"/>
      <c r="AQ35" s="88"/>
      <c r="AR35" s="117">
        <v>1</v>
      </c>
      <c r="AS35" s="116">
        <v>1</v>
      </c>
      <c r="AT35" s="88"/>
      <c r="AU35" s="117"/>
      <c r="AV35" s="116"/>
      <c r="AW35" s="88"/>
      <c r="AX35" s="117">
        <v>1</v>
      </c>
      <c r="AY35" s="116">
        <v>1</v>
      </c>
      <c r="AZ35" s="88"/>
      <c r="BA35" s="117"/>
      <c r="BB35" s="116"/>
      <c r="BC35" s="88"/>
      <c r="BD35" s="117">
        <v>1</v>
      </c>
      <c r="BE35" s="116"/>
      <c r="BF35" s="88"/>
      <c r="BG35" s="117">
        <v>1</v>
      </c>
      <c r="BH35" s="118">
        <v>1</v>
      </c>
      <c r="BI35" s="88"/>
      <c r="BJ35" s="117"/>
    </row>
    <row r="36" spans="1:62" ht="45">
      <c r="A36" s="87">
        <f t="shared" si="0"/>
        <v>32</v>
      </c>
      <c r="B36" s="91">
        <v>1309</v>
      </c>
      <c r="C36" s="93">
        <v>42300</v>
      </c>
      <c r="D36" s="94">
        <v>132</v>
      </c>
      <c r="E36" s="93">
        <v>42292</v>
      </c>
      <c r="F36" s="91" t="s">
        <v>464</v>
      </c>
      <c r="G36" s="60" t="s">
        <v>442</v>
      </c>
      <c r="H36" s="96" t="s">
        <v>453</v>
      </c>
      <c r="I36" s="116">
        <v>1</v>
      </c>
      <c r="J36" s="88"/>
      <c r="K36" s="117"/>
      <c r="L36" s="116">
        <v>1</v>
      </c>
      <c r="M36" s="88"/>
      <c r="N36" s="117"/>
      <c r="O36" s="116">
        <v>1</v>
      </c>
      <c r="P36" s="88"/>
      <c r="Q36" s="117"/>
      <c r="R36" s="116">
        <v>1</v>
      </c>
      <c r="S36" s="88"/>
      <c r="T36" s="117"/>
      <c r="U36" s="116">
        <v>1</v>
      </c>
      <c r="V36" s="88"/>
      <c r="W36" s="117"/>
      <c r="X36" s="116">
        <v>1</v>
      </c>
      <c r="Y36" s="88"/>
      <c r="Z36" s="117"/>
      <c r="AA36" s="116">
        <v>1</v>
      </c>
      <c r="AB36" s="88"/>
      <c r="AC36" s="117"/>
      <c r="AD36" s="118"/>
      <c r="AE36" s="88">
        <v>1</v>
      </c>
      <c r="AF36" s="117"/>
      <c r="AG36" s="116"/>
      <c r="AH36" s="88"/>
      <c r="AI36" s="117">
        <v>1</v>
      </c>
      <c r="AJ36" s="116">
        <v>1</v>
      </c>
      <c r="AK36" s="88"/>
      <c r="AL36" s="117"/>
      <c r="AM36" s="116">
        <v>1</v>
      </c>
      <c r="AN36" s="88"/>
      <c r="AO36" s="117"/>
      <c r="AP36" s="116"/>
      <c r="AQ36" s="88"/>
      <c r="AR36" s="117">
        <v>1</v>
      </c>
      <c r="AS36" s="116">
        <v>1</v>
      </c>
      <c r="AT36" s="88"/>
      <c r="AU36" s="117"/>
      <c r="AV36" s="116"/>
      <c r="AW36" s="88"/>
      <c r="AX36" s="117">
        <v>1</v>
      </c>
      <c r="AY36" s="116">
        <v>1</v>
      </c>
      <c r="AZ36" s="88"/>
      <c r="BA36" s="117"/>
      <c r="BB36" s="116"/>
      <c r="BC36" s="88"/>
      <c r="BD36" s="117">
        <v>1</v>
      </c>
      <c r="BE36" s="116"/>
      <c r="BF36" s="88"/>
      <c r="BG36" s="117">
        <v>1</v>
      </c>
      <c r="BH36" s="118">
        <v>1</v>
      </c>
      <c r="BI36" s="88"/>
      <c r="BJ36" s="117"/>
    </row>
    <row r="37" spans="1:62" ht="45">
      <c r="A37" s="87">
        <f t="shared" si="0"/>
        <v>33</v>
      </c>
      <c r="B37" s="91">
        <v>1322</v>
      </c>
      <c r="C37" s="93">
        <v>42307</v>
      </c>
      <c r="D37" s="94">
        <v>138</v>
      </c>
      <c r="E37" s="93">
        <v>42299</v>
      </c>
      <c r="F37" s="91" t="s">
        <v>464</v>
      </c>
      <c r="G37" s="60" t="s">
        <v>445</v>
      </c>
      <c r="H37" s="96" t="s">
        <v>454</v>
      </c>
      <c r="I37" s="116">
        <v>1</v>
      </c>
      <c r="J37" s="88"/>
      <c r="K37" s="117"/>
      <c r="L37" s="116">
        <v>1</v>
      </c>
      <c r="M37" s="88"/>
      <c r="N37" s="117"/>
      <c r="O37" s="116"/>
      <c r="P37" s="88"/>
      <c r="Q37" s="117">
        <v>1</v>
      </c>
      <c r="R37" s="116">
        <v>1</v>
      </c>
      <c r="S37" s="88"/>
      <c r="T37" s="117"/>
      <c r="U37" s="116">
        <v>1</v>
      </c>
      <c r="V37" s="88"/>
      <c r="W37" s="117"/>
      <c r="X37" s="116">
        <v>1</v>
      </c>
      <c r="Y37" s="88"/>
      <c r="Z37" s="117"/>
      <c r="AA37" s="116">
        <v>1</v>
      </c>
      <c r="AB37" s="88"/>
      <c r="AC37" s="117"/>
      <c r="AD37" s="118"/>
      <c r="AE37" s="88">
        <v>1</v>
      </c>
      <c r="AF37" s="117"/>
      <c r="AG37" s="116"/>
      <c r="AH37" s="88"/>
      <c r="AI37" s="117">
        <v>1</v>
      </c>
      <c r="AJ37" s="116">
        <v>1</v>
      </c>
      <c r="AK37" s="88"/>
      <c r="AL37" s="117"/>
      <c r="AM37" s="116">
        <v>1</v>
      </c>
      <c r="AN37" s="88"/>
      <c r="AO37" s="117"/>
      <c r="AP37" s="116"/>
      <c r="AQ37" s="88"/>
      <c r="AR37" s="117">
        <v>1</v>
      </c>
      <c r="AS37" s="116">
        <v>1</v>
      </c>
      <c r="AT37" s="88"/>
      <c r="AU37" s="117"/>
      <c r="AV37" s="116"/>
      <c r="AW37" s="88"/>
      <c r="AX37" s="117">
        <v>1</v>
      </c>
      <c r="AY37" s="116">
        <v>1</v>
      </c>
      <c r="AZ37" s="88"/>
      <c r="BA37" s="117"/>
      <c r="BB37" s="116"/>
      <c r="BC37" s="88"/>
      <c r="BD37" s="117">
        <v>1</v>
      </c>
      <c r="BE37" s="116"/>
      <c r="BF37" s="88"/>
      <c r="BG37" s="117">
        <v>1</v>
      </c>
      <c r="BH37" s="118">
        <v>1</v>
      </c>
      <c r="BI37" s="88"/>
      <c r="BJ37" s="117"/>
    </row>
    <row r="38" spans="1:62" s="9" customFormat="1" ht="12">
      <c r="A38" s="97"/>
      <c r="B38" s="97"/>
      <c r="C38" s="97"/>
      <c r="D38" s="97"/>
      <c r="E38" s="97"/>
      <c r="F38" s="98"/>
      <c r="G38" s="99"/>
      <c r="H38" s="97"/>
      <c r="I38" s="97">
        <f>SUM(I5:I37)</f>
        <v>33</v>
      </c>
      <c r="J38" s="97"/>
      <c r="K38" s="97"/>
      <c r="L38" s="97">
        <f>SUM(L5:L37)</f>
        <v>33</v>
      </c>
      <c r="M38" s="97"/>
      <c r="N38" s="97"/>
      <c r="O38" s="97">
        <f>SUM(O5:O37)</f>
        <v>31</v>
      </c>
      <c r="P38" s="97"/>
      <c r="Q38" s="97">
        <f>SUM(Q5:Q37)</f>
        <v>2</v>
      </c>
      <c r="R38" s="97">
        <f>SUM(R5:R37)</f>
        <v>33</v>
      </c>
      <c r="S38" s="97"/>
      <c r="T38" s="97"/>
      <c r="U38" s="97">
        <f>SUM(U5:U37)</f>
        <v>33</v>
      </c>
      <c r="V38" s="97"/>
      <c r="W38" s="97"/>
      <c r="X38" s="97">
        <f>SUM(X5:X37)</f>
        <v>27</v>
      </c>
      <c r="Y38" s="97"/>
      <c r="Z38" s="97">
        <f>SUM(Z5:Z37)</f>
        <v>6</v>
      </c>
      <c r="AA38" s="97">
        <f>SUM(AA5:AA37)</f>
        <v>27</v>
      </c>
      <c r="AB38" s="97"/>
      <c r="AC38" s="97">
        <f>SUM(AC5:AC37)</f>
        <v>6</v>
      </c>
      <c r="AD38" s="97">
        <f>SUM(AD5:AD37)</f>
        <v>3</v>
      </c>
      <c r="AE38" s="97">
        <f>SUM(AE5:AE37)</f>
        <v>30</v>
      </c>
      <c r="AF38" s="97"/>
      <c r="AG38" s="97"/>
      <c r="AH38" s="97">
        <f>SUM(AH5:AH37)</f>
        <v>6</v>
      </c>
      <c r="AI38" s="97">
        <f>SUM(AI5:AI37)</f>
        <v>25</v>
      </c>
      <c r="AJ38" s="97">
        <f>SUM(AJ5:AJ37)</f>
        <v>33</v>
      </c>
      <c r="AK38" s="97"/>
      <c r="AL38" s="97"/>
      <c r="AM38" s="97">
        <f>SUM(AM5:AM37)</f>
        <v>33</v>
      </c>
      <c r="AN38" s="97"/>
      <c r="AO38" s="97"/>
      <c r="AP38" s="97"/>
      <c r="AQ38" s="97">
        <v>1</v>
      </c>
      <c r="AR38" s="97">
        <f>SUM(AR5:AR37)</f>
        <v>29</v>
      </c>
      <c r="AS38" s="97">
        <f>SUM(AS5:AS37)</f>
        <v>33</v>
      </c>
      <c r="AT38" s="97"/>
      <c r="AU38" s="97"/>
      <c r="AV38" s="97">
        <f>SUM(AV5:AV37)</f>
        <v>7</v>
      </c>
      <c r="AW38" s="97"/>
      <c r="AX38" s="97">
        <f>SUM(AX5:AX37)</f>
        <v>24</v>
      </c>
      <c r="AY38" s="97">
        <f>SUM(AY5:AY37)</f>
        <v>33</v>
      </c>
      <c r="AZ38" s="97"/>
      <c r="BA38" s="97"/>
      <c r="BB38" s="97">
        <f>SUM(BB5:BB37)</f>
        <v>3</v>
      </c>
      <c r="BC38" s="97">
        <f>SUM(BC5:BC37)</f>
        <v>5</v>
      </c>
      <c r="BD38" s="97">
        <f>SUM(BD5:BD37)</f>
        <v>25</v>
      </c>
      <c r="BE38" s="97">
        <f>SUM(BE5:BE37)</f>
        <v>1</v>
      </c>
      <c r="BF38" s="97"/>
      <c r="BG38" s="97">
        <f>SUM(BG5:BG37)</f>
        <v>29</v>
      </c>
      <c r="BH38" s="97">
        <f>SUM(BH5:BH37)</f>
        <v>33</v>
      </c>
      <c r="BI38" s="97"/>
      <c r="BJ38" s="97"/>
    </row>
  </sheetData>
  <mergeCells count="19">
    <mergeCell ref="I2:BJ2"/>
    <mergeCell ref="I3:K3"/>
    <mergeCell ref="L3:N3"/>
    <mergeCell ref="O3:Q3"/>
    <mergeCell ref="R3:T3"/>
    <mergeCell ref="U3:W3"/>
    <mergeCell ref="X3:Z3"/>
    <mergeCell ref="AA3:AC3"/>
    <mergeCell ref="AD3:AF3"/>
    <mergeCell ref="AG3:AI3"/>
    <mergeCell ref="AJ3:AL3"/>
    <mergeCell ref="AM3:AO3"/>
    <mergeCell ref="AP3:AR3"/>
    <mergeCell ref="AS3:AU3"/>
    <mergeCell ref="BH3:BJ3"/>
    <mergeCell ref="AV3:AX3"/>
    <mergeCell ref="AY3:BA3"/>
    <mergeCell ref="BB3:BD3"/>
    <mergeCell ref="BE3:BG3"/>
  </mergeCells>
  <printOptions/>
  <pageMargins left="0.29" right="0.17" top="1" bottom="1" header="0.5" footer="0.5"/>
  <pageSetup horizontalDpi="600" verticalDpi="600" orientation="landscape" paperSize="8" scale="65" r:id="rId1"/>
  <headerFooter alignWithMargins="0">
    <oddHeader>&amp;C&amp;"Arial,Grassetto"COMUNE DI CORATO
Città Metropolitana di Bari</oddHeader>
    <oddFooter>&amp;C&amp;P&amp;RUfficio del Segretario Generale
Controlli Interni</oddFooter>
  </headerFooter>
</worksheet>
</file>

<file path=xl/worksheets/sheet20.xml><?xml version="1.0" encoding="utf-8"?>
<worksheet xmlns="http://schemas.openxmlformats.org/spreadsheetml/2006/main" xmlns:r="http://schemas.openxmlformats.org/officeDocument/2006/relationships">
  <dimension ref="A1:G56"/>
  <sheetViews>
    <sheetView workbookViewId="0" topLeftCell="A1">
      <selection activeCell="A1" sqref="A1:J55"/>
    </sheetView>
  </sheetViews>
  <sheetFormatPr defaultColWidth="9.140625" defaultRowHeight="12.75"/>
  <cols>
    <col min="1" max="1" width="21.7109375" style="7" customWidth="1"/>
    <col min="2" max="2" width="9.140625" style="7" bestFit="1" customWidth="1"/>
    <col min="3" max="3" width="2.7109375" style="7" bestFit="1" customWidth="1"/>
    <col min="4" max="4" width="5.421875" style="7" bestFit="1" customWidth="1"/>
    <col min="5" max="5" width="5.7109375" style="7" bestFit="1" customWidth="1"/>
    <col min="6" max="6" width="4.8515625" style="7" bestFit="1" customWidth="1"/>
    <col min="7" max="7" width="5.421875" style="7" bestFit="1" customWidth="1"/>
  </cols>
  <sheetData>
    <row r="1" spans="1:3" ht="23.25" thickBot="1">
      <c r="A1" s="342" t="s">
        <v>573</v>
      </c>
      <c r="B1" s="44"/>
      <c r="C1" s="307"/>
    </row>
    <row r="2" spans="1:3" ht="34.5" thickBot="1">
      <c r="A2" s="297" t="s">
        <v>865</v>
      </c>
      <c r="B2" s="297" t="s">
        <v>519</v>
      </c>
      <c r="C2" s="307"/>
    </row>
    <row r="3" spans="1:7" ht="23.25" thickBot="1">
      <c r="A3" s="382" t="s">
        <v>280</v>
      </c>
      <c r="B3" s="313" t="s">
        <v>954</v>
      </c>
      <c r="C3" s="344" t="s">
        <v>955</v>
      </c>
      <c r="D3" s="311" t="s">
        <v>956</v>
      </c>
      <c r="E3" s="383" t="s">
        <v>732</v>
      </c>
      <c r="F3" s="384" t="s">
        <v>733</v>
      </c>
      <c r="G3" s="385" t="s">
        <v>734</v>
      </c>
    </row>
    <row r="4" spans="1:7" ht="12.75">
      <c r="A4" s="315" t="s">
        <v>986</v>
      </c>
      <c r="B4" s="386">
        <v>13</v>
      </c>
      <c r="C4" s="387"/>
      <c r="D4" s="388"/>
      <c r="E4" s="389">
        <f>(100*B4)/13</f>
        <v>100</v>
      </c>
      <c r="F4" s="390"/>
      <c r="G4" s="391"/>
    </row>
    <row r="5" spans="1:7" ht="12.75">
      <c r="A5" s="322" t="s">
        <v>458</v>
      </c>
      <c r="B5" s="392">
        <v>13</v>
      </c>
      <c r="C5" s="393"/>
      <c r="D5" s="394"/>
      <c r="E5" s="326">
        <f aca="true" t="shared" si="0" ref="E5:E55">(100*B5)/13</f>
        <v>100</v>
      </c>
      <c r="F5" s="327"/>
      <c r="G5" s="328"/>
    </row>
    <row r="6" spans="1:7" ht="22.5">
      <c r="A6" s="322" t="s">
        <v>945</v>
      </c>
      <c r="B6" s="395">
        <v>12</v>
      </c>
      <c r="C6" s="396"/>
      <c r="D6" s="394"/>
      <c r="E6" s="326">
        <f t="shared" si="0"/>
        <v>92.3076923076923</v>
      </c>
      <c r="F6" s="327"/>
      <c r="G6" s="328"/>
    </row>
    <row r="7" spans="1:7" ht="22.5">
      <c r="A7" s="322" t="s">
        <v>382</v>
      </c>
      <c r="B7" s="395"/>
      <c r="C7" s="396">
        <v>1</v>
      </c>
      <c r="D7" s="394"/>
      <c r="E7" s="326">
        <f t="shared" si="0"/>
        <v>0</v>
      </c>
      <c r="F7" s="327">
        <f>(100*C7)/13</f>
        <v>7.6923076923076925</v>
      </c>
      <c r="G7" s="328"/>
    </row>
    <row r="8" spans="1:7" ht="22.5">
      <c r="A8" s="322" t="s">
        <v>383</v>
      </c>
      <c r="B8" s="395">
        <v>1</v>
      </c>
      <c r="C8" s="396"/>
      <c r="D8" s="394"/>
      <c r="E8" s="326">
        <f t="shared" si="0"/>
        <v>7.6923076923076925</v>
      </c>
      <c r="F8" s="327"/>
      <c r="G8" s="328"/>
    </row>
    <row r="9" spans="1:7" ht="90">
      <c r="A9" s="322" t="s">
        <v>738</v>
      </c>
      <c r="B9" s="395">
        <v>2</v>
      </c>
      <c r="C9" s="396">
        <v>2</v>
      </c>
      <c r="D9" s="394"/>
      <c r="E9" s="326">
        <f t="shared" si="0"/>
        <v>15.384615384615385</v>
      </c>
      <c r="F9" s="327">
        <f>(100*C9)/13</f>
        <v>15.384615384615385</v>
      </c>
      <c r="G9" s="328"/>
    </row>
    <row r="10" spans="1:7" ht="45">
      <c r="A10" s="322" t="s">
        <v>366</v>
      </c>
      <c r="B10" s="395">
        <v>6</v>
      </c>
      <c r="C10" s="396">
        <v>5</v>
      </c>
      <c r="D10" s="394"/>
      <c r="E10" s="326">
        <f t="shared" si="0"/>
        <v>46.15384615384615</v>
      </c>
      <c r="F10" s="327">
        <f>(100*C10)/13</f>
        <v>38.46153846153846</v>
      </c>
      <c r="G10" s="328"/>
    </row>
    <row r="11" spans="1:7" ht="33.75">
      <c r="A11" s="397" t="s">
        <v>398</v>
      </c>
      <c r="B11" s="395">
        <v>1</v>
      </c>
      <c r="C11" s="396"/>
      <c r="D11" s="394"/>
      <c r="E11" s="326">
        <f t="shared" si="0"/>
        <v>7.6923076923076925</v>
      </c>
      <c r="F11" s="327"/>
      <c r="G11" s="328"/>
    </row>
    <row r="12" spans="1:7" ht="33.75">
      <c r="A12" s="397" t="s">
        <v>367</v>
      </c>
      <c r="B12" s="395">
        <v>4</v>
      </c>
      <c r="C12" s="396"/>
      <c r="D12" s="394"/>
      <c r="E12" s="326">
        <f t="shared" si="0"/>
        <v>30.76923076923077</v>
      </c>
      <c r="F12" s="327"/>
      <c r="G12" s="328"/>
    </row>
    <row r="13" spans="1:7" ht="67.5">
      <c r="A13" s="398" t="s">
        <v>420</v>
      </c>
      <c r="B13" s="395">
        <v>3</v>
      </c>
      <c r="C13" s="396">
        <v>1</v>
      </c>
      <c r="D13" s="394">
        <v>7</v>
      </c>
      <c r="E13" s="326">
        <f t="shared" si="0"/>
        <v>23.076923076923077</v>
      </c>
      <c r="F13" s="327">
        <f>(100*C13)/13</f>
        <v>7.6923076923076925</v>
      </c>
      <c r="G13" s="328">
        <f>(100*D13)/13</f>
        <v>53.84615384615385</v>
      </c>
    </row>
    <row r="14" spans="1:7" ht="67.5">
      <c r="A14" s="398" t="s">
        <v>368</v>
      </c>
      <c r="B14" s="399"/>
      <c r="C14" s="400"/>
      <c r="D14" s="401">
        <v>4</v>
      </c>
      <c r="E14" s="326"/>
      <c r="F14" s="327"/>
      <c r="G14" s="328">
        <f>(100*D14)/13</f>
        <v>30.76923076923077</v>
      </c>
    </row>
    <row r="15" spans="1:7" ht="56.25">
      <c r="A15" s="398" t="s">
        <v>395</v>
      </c>
      <c r="B15" s="399">
        <v>3</v>
      </c>
      <c r="C15" s="400"/>
      <c r="D15" s="401"/>
      <c r="E15" s="326">
        <f t="shared" si="0"/>
        <v>23.076923076923077</v>
      </c>
      <c r="F15" s="327"/>
      <c r="G15" s="328"/>
    </row>
    <row r="16" spans="1:7" ht="12.75">
      <c r="A16" s="398" t="s">
        <v>946</v>
      </c>
      <c r="B16" s="399">
        <v>1</v>
      </c>
      <c r="C16" s="400"/>
      <c r="D16" s="401"/>
      <c r="E16" s="326">
        <f t="shared" si="0"/>
        <v>7.6923076923076925</v>
      </c>
      <c r="F16" s="327"/>
      <c r="G16" s="328"/>
    </row>
    <row r="17" spans="1:7" ht="22.5">
      <c r="A17" s="398" t="s">
        <v>437</v>
      </c>
      <c r="B17" s="399">
        <v>1</v>
      </c>
      <c r="C17" s="400"/>
      <c r="D17" s="401"/>
      <c r="E17" s="326">
        <f t="shared" si="0"/>
        <v>7.6923076923076925</v>
      </c>
      <c r="F17" s="327"/>
      <c r="G17" s="328"/>
    </row>
    <row r="18" spans="1:7" ht="67.5">
      <c r="A18" s="397" t="s">
        <v>399</v>
      </c>
      <c r="B18" s="395">
        <v>1</v>
      </c>
      <c r="C18" s="396"/>
      <c r="D18" s="394"/>
      <c r="E18" s="326">
        <f t="shared" si="0"/>
        <v>7.6923076923076925</v>
      </c>
      <c r="F18" s="327"/>
      <c r="G18" s="328"/>
    </row>
    <row r="19" spans="1:7" ht="33.75">
      <c r="A19" s="397" t="s">
        <v>172</v>
      </c>
      <c r="B19" s="395">
        <v>1</v>
      </c>
      <c r="C19" s="396"/>
      <c r="D19" s="394"/>
      <c r="E19" s="326">
        <f t="shared" si="0"/>
        <v>7.6923076923076925</v>
      </c>
      <c r="F19" s="327"/>
      <c r="G19" s="328"/>
    </row>
    <row r="20" spans="1:7" ht="45">
      <c r="A20" s="397" t="s">
        <v>369</v>
      </c>
      <c r="B20" s="395"/>
      <c r="C20" s="396"/>
      <c r="D20" s="394"/>
      <c r="E20" s="326"/>
      <c r="F20" s="327"/>
      <c r="G20" s="328"/>
    </row>
    <row r="21" spans="1:7" ht="22.5">
      <c r="A21" s="397" t="s">
        <v>370</v>
      </c>
      <c r="B21" s="395"/>
      <c r="C21" s="396"/>
      <c r="D21" s="394"/>
      <c r="E21" s="326"/>
      <c r="F21" s="327"/>
      <c r="G21" s="328"/>
    </row>
    <row r="22" spans="1:7" ht="56.25">
      <c r="A22" s="397" t="s">
        <v>173</v>
      </c>
      <c r="B22" s="395">
        <v>4</v>
      </c>
      <c r="C22" s="396"/>
      <c r="D22" s="394"/>
      <c r="E22" s="326">
        <f t="shared" si="0"/>
        <v>30.76923076923077</v>
      </c>
      <c r="F22" s="327"/>
      <c r="G22" s="328"/>
    </row>
    <row r="23" spans="1:7" ht="22.5">
      <c r="A23" s="397" t="s">
        <v>881</v>
      </c>
      <c r="B23" s="395"/>
      <c r="C23" s="396"/>
      <c r="D23" s="394"/>
      <c r="E23" s="326"/>
      <c r="F23" s="327"/>
      <c r="G23" s="328"/>
    </row>
    <row r="24" spans="1:7" ht="56.25">
      <c r="A24" s="397" t="s">
        <v>290</v>
      </c>
      <c r="B24" s="395"/>
      <c r="C24" s="396"/>
      <c r="D24" s="394"/>
      <c r="E24" s="326"/>
      <c r="F24" s="327"/>
      <c r="G24" s="328"/>
    </row>
    <row r="25" spans="1:7" ht="45">
      <c r="A25" s="397" t="s">
        <v>512</v>
      </c>
      <c r="B25" s="395">
        <v>4</v>
      </c>
      <c r="C25" s="396"/>
      <c r="D25" s="394"/>
      <c r="E25" s="326">
        <f t="shared" si="0"/>
        <v>30.76923076923077</v>
      </c>
      <c r="F25" s="327"/>
      <c r="G25" s="328"/>
    </row>
    <row r="26" spans="1:7" ht="56.25">
      <c r="A26" s="397" t="s">
        <v>291</v>
      </c>
      <c r="B26" s="395">
        <v>2</v>
      </c>
      <c r="C26" s="396"/>
      <c r="D26" s="394"/>
      <c r="E26" s="326">
        <f t="shared" si="0"/>
        <v>15.384615384615385</v>
      </c>
      <c r="F26" s="327"/>
      <c r="G26" s="328"/>
    </row>
    <row r="27" spans="1:7" ht="33.75">
      <c r="A27" s="397" t="s">
        <v>292</v>
      </c>
      <c r="B27" s="395">
        <v>1</v>
      </c>
      <c r="C27" s="396">
        <v>3</v>
      </c>
      <c r="D27" s="394"/>
      <c r="E27" s="326">
        <f t="shared" si="0"/>
        <v>7.6923076923076925</v>
      </c>
      <c r="F27" s="327">
        <f>(100*C27)/13</f>
        <v>23.076923076923077</v>
      </c>
      <c r="G27" s="328"/>
    </row>
    <row r="28" spans="1:7" ht="12.75">
      <c r="A28" s="397" t="s">
        <v>421</v>
      </c>
      <c r="B28" s="395">
        <v>4</v>
      </c>
      <c r="C28" s="396"/>
      <c r="D28" s="394"/>
      <c r="E28" s="326">
        <f t="shared" si="0"/>
        <v>30.76923076923077</v>
      </c>
      <c r="F28" s="327"/>
      <c r="G28" s="328"/>
    </row>
    <row r="29" spans="1:7" ht="22.5">
      <c r="A29" s="397" t="s">
        <v>272</v>
      </c>
      <c r="B29" s="395">
        <v>4</v>
      </c>
      <c r="C29" s="396">
        <v>2</v>
      </c>
      <c r="D29" s="394">
        <v>1</v>
      </c>
      <c r="E29" s="326">
        <f t="shared" si="0"/>
        <v>30.76923076923077</v>
      </c>
      <c r="F29" s="327">
        <f>(100*C29)/13</f>
        <v>15.384615384615385</v>
      </c>
      <c r="G29" s="328">
        <f>(100*D29)/13</f>
        <v>7.6923076923076925</v>
      </c>
    </row>
    <row r="30" spans="1:7" ht="12.75">
      <c r="A30" s="397" t="s">
        <v>396</v>
      </c>
      <c r="B30" s="395">
        <v>3</v>
      </c>
      <c r="C30" s="396"/>
      <c r="D30" s="394"/>
      <c r="E30" s="326">
        <f t="shared" si="0"/>
        <v>23.076923076923077</v>
      </c>
      <c r="F30" s="327"/>
      <c r="G30" s="328"/>
    </row>
    <row r="31" spans="1:7" ht="45">
      <c r="A31" s="397" t="s">
        <v>397</v>
      </c>
      <c r="B31" s="395">
        <v>2</v>
      </c>
      <c r="C31" s="396"/>
      <c r="D31" s="394"/>
      <c r="E31" s="326">
        <f t="shared" si="0"/>
        <v>15.384615384615385</v>
      </c>
      <c r="F31" s="327"/>
      <c r="G31" s="328"/>
    </row>
    <row r="32" spans="1:7" ht="56.25">
      <c r="A32" s="397" t="s">
        <v>422</v>
      </c>
      <c r="B32" s="395">
        <v>8</v>
      </c>
      <c r="C32" s="396"/>
      <c r="D32" s="394"/>
      <c r="E32" s="326">
        <f t="shared" si="0"/>
        <v>61.53846153846154</v>
      </c>
      <c r="F32" s="327"/>
      <c r="G32" s="328"/>
    </row>
    <row r="33" spans="1:7" ht="12.75">
      <c r="A33" s="397" t="s">
        <v>947</v>
      </c>
      <c r="B33" s="395">
        <v>10</v>
      </c>
      <c r="C33" s="396"/>
      <c r="D33" s="394"/>
      <c r="E33" s="326">
        <f t="shared" si="0"/>
        <v>76.92307692307692</v>
      </c>
      <c r="F33" s="327"/>
      <c r="G33" s="328"/>
    </row>
    <row r="34" spans="1:7" ht="22.5">
      <c r="A34" s="397" t="s">
        <v>371</v>
      </c>
      <c r="B34" s="395">
        <v>11</v>
      </c>
      <c r="C34" s="396"/>
      <c r="D34" s="394"/>
      <c r="E34" s="326">
        <f t="shared" si="0"/>
        <v>84.61538461538461</v>
      </c>
      <c r="F34" s="327"/>
      <c r="G34" s="328"/>
    </row>
    <row r="35" spans="1:7" ht="22.5">
      <c r="A35" s="397" t="s">
        <v>273</v>
      </c>
      <c r="B35" s="395">
        <v>4</v>
      </c>
      <c r="C35" s="396"/>
      <c r="D35" s="394"/>
      <c r="E35" s="326">
        <f t="shared" si="0"/>
        <v>30.76923076923077</v>
      </c>
      <c r="F35" s="327"/>
      <c r="G35" s="328"/>
    </row>
    <row r="36" spans="1:7" ht="12.75">
      <c r="A36" s="397" t="s">
        <v>423</v>
      </c>
      <c r="B36" s="395">
        <v>7</v>
      </c>
      <c r="C36" s="396"/>
      <c r="D36" s="394"/>
      <c r="E36" s="326">
        <f t="shared" si="0"/>
        <v>53.84615384615385</v>
      </c>
      <c r="F36" s="327"/>
      <c r="G36" s="328"/>
    </row>
    <row r="37" spans="1:7" ht="12.75">
      <c r="A37" s="397" t="s">
        <v>425</v>
      </c>
      <c r="B37" s="395">
        <v>1</v>
      </c>
      <c r="C37" s="396">
        <v>2</v>
      </c>
      <c r="D37" s="394">
        <v>1</v>
      </c>
      <c r="E37" s="326">
        <f t="shared" si="0"/>
        <v>7.6923076923076925</v>
      </c>
      <c r="F37" s="327">
        <f aca="true" t="shared" si="1" ref="F37:G39">(100*C37)/13</f>
        <v>15.384615384615385</v>
      </c>
      <c r="G37" s="328">
        <f t="shared" si="1"/>
        <v>7.6923076923076925</v>
      </c>
    </row>
    <row r="38" spans="1:7" ht="12.75">
      <c r="A38" s="397" t="s">
        <v>426</v>
      </c>
      <c r="B38" s="395"/>
      <c r="C38" s="396">
        <v>2</v>
      </c>
      <c r="D38" s="394">
        <v>2</v>
      </c>
      <c r="E38" s="326"/>
      <c r="F38" s="327">
        <f t="shared" si="1"/>
        <v>15.384615384615385</v>
      </c>
      <c r="G38" s="328">
        <f t="shared" si="1"/>
        <v>15.384615384615385</v>
      </c>
    </row>
    <row r="39" spans="1:7" ht="12.75">
      <c r="A39" s="397" t="s">
        <v>427</v>
      </c>
      <c r="B39" s="395"/>
      <c r="C39" s="396">
        <v>5</v>
      </c>
      <c r="D39" s="394">
        <v>6</v>
      </c>
      <c r="E39" s="326"/>
      <c r="F39" s="327">
        <f t="shared" si="1"/>
        <v>38.46153846153846</v>
      </c>
      <c r="G39" s="328">
        <f t="shared" si="1"/>
        <v>46.15384615384615</v>
      </c>
    </row>
    <row r="40" spans="1:7" ht="12.75">
      <c r="A40" s="397" t="s">
        <v>428</v>
      </c>
      <c r="B40" s="395">
        <v>6</v>
      </c>
      <c r="C40" s="396"/>
      <c r="D40" s="394">
        <v>1</v>
      </c>
      <c r="E40" s="326">
        <f t="shared" si="0"/>
        <v>46.15384615384615</v>
      </c>
      <c r="F40" s="327"/>
      <c r="G40" s="328">
        <f>(100*D40)/13</f>
        <v>7.6923076923076925</v>
      </c>
    </row>
    <row r="41" spans="1:7" ht="12.75">
      <c r="A41" s="397" t="s">
        <v>274</v>
      </c>
      <c r="B41" s="395"/>
      <c r="C41" s="396">
        <v>3</v>
      </c>
      <c r="D41" s="394"/>
      <c r="E41" s="326"/>
      <c r="F41" s="327">
        <f>(100*C41)/13</f>
        <v>23.076923076923077</v>
      </c>
      <c r="G41" s="328"/>
    </row>
    <row r="42" spans="1:7" ht="12.75">
      <c r="A42" s="397" t="s">
        <v>429</v>
      </c>
      <c r="B42" s="395">
        <v>1</v>
      </c>
      <c r="C42" s="396">
        <v>1</v>
      </c>
      <c r="D42" s="394">
        <v>2</v>
      </c>
      <c r="E42" s="326">
        <f t="shared" si="0"/>
        <v>7.6923076923076925</v>
      </c>
      <c r="F42" s="327">
        <f>(100*C42)/13</f>
        <v>7.6923076923076925</v>
      </c>
      <c r="G42" s="328">
        <f>(100*D42)/13</f>
        <v>15.384615384615385</v>
      </c>
    </row>
    <row r="43" spans="1:7" ht="22.5">
      <c r="A43" s="397" t="s">
        <v>431</v>
      </c>
      <c r="B43" s="395">
        <v>3</v>
      </c>
      <c r="C43" s="396">
        <v>1</v>
      </c>
      <c r="D43" s="394">
        <v>2</v>
      </c>
      <c r="E43" s="326">
        <f t="shared" si="0"/>
        <v>23.076923076923077</v>
      </c>
      <c r="F43" s="327">
        <f>(100*C43)/13</f>
        <v>7.6923076923076925</v>
      </c>
      <c r="G43" s="328">
        <f>(100*D43)/13</f>
        <v>15.384615384615385</v>
      </c>
    </row>
    <row r="44" spans="1:7" ht="22.5">
      <c r="A44" s="397" t="s">
        <v>372</v>
      </c>
      <c r="B44" s="395">
        <v>2</v>
      </c>
      <c r="C44" s="396"/>
      <c r="D44" s="394">
        <v>1</v>
      </c>
      <c r="E44" s="326">
        <f t="shared" si="0"/>
        <v>15.384615384615385</v>
      </c>
      <c r="F44" s="327"/>
      <c r="G44" s="328">
        <f>(100*D44)/13</f>
        <v>7.6923076923076925</v>
      </c>
    </row>
    <row r="45" spans="1:7" ht="22.5">
      <c r="A45" s="397" t="s">
        <v>434</v>
      </c>
      <c r="B45" s="395">
        <v>6</v>
      </c>
      <c r="C45" s="396">
        <v>4</v>
      </c>
      <c r="D45" s="394"/>
      <c r="E45" s="326">
        <f t="shared" si="0"/>
        <v>46.15384615384615</v>
      </c>
      <c r="F45" s="327">
        <f>(100*C45)/13</f>
        <v>30.76923076923077</v>
      </c>
      <c r="G45" s="328"/>
    </row>
    <row r="46" spans="1:7" ht="12.75">
      <c r="A46" s="397" t="s">
        <v>435</v>
      </c>
      <c r="B46" s="395">
        <v>2</v>
      </c>
      <c r="C46" s="396">
        <v>9</v>
      </c>
      <c r="D46" s="394"/>
      <c r="E46" s="326">
        <f t="shared" si="0"/>
        <v>15.384615384615385</v>
      </c>
      <c r="F46" s="327">
        <f>(100*C46)/13</f>
        <v>69.23076923076923</v>
      </c>
      <c r="G46" s="328"/>
    </row>
    <row r="47" spans="1:7" ht="12.75">
      <c r="A47" s="322" t="s">
        <v>863</v>
      </c>
      <c r="B47" s="395">
        <v>11</v>
      </c>
      <c r="C47" s="396"/>
      <c r="D47" s="394"/>
      <c r="E47" s="326">
        <f t="shared" si="0"/>
        <v>84.61538461538461</v>
      </c>
      <c r="F47" s="327"/>
      <c r="G47" s="328"/>
    </row>
    <row r="48" spans="1:7" ht="12.75">
      <c r="A48" s="322" t="s">
        <v>950</v>
      </c>
      <c r="B48" s="395">
        <v>10</v>
      </c>
      <c r="C48" s="396">
        <v>1</v>
      </c>
      <c r="D48" s="394"/>
      <c r="E48" s="326">
        <f t="shared" si="0"/>
        <v>76.92307692307692</v>
      </c>
      <c r="F48" s="327">
        <f>(100*C48)/13</f>
        <v>7.6923076923076925</v>
      </c>
      <c r="G48" s="328"/>
    </row>
    <row r="49" spans="1:7" ht="12.75">
      <c r="A49" s="322" t="s">
        <v>174</v>
      </c>
      <c r="B49" s="395"/>
      <c r="C49" s="396"/>
      <c r="D49" s="394">
        <v>10</v>
      </c>
      <c r="E49" s="326"/>
      <c r="F49" s="327"/>
      <c r="G49" s="328">
        <f>(100*D49)/13</f>
        <v>76.92307692307692</v>
      </c>
    </row>
    <row r="50" spans="1:7" ht="22.5">
      <c r="A50" s="322" t="s">
        <v>952</v>
      </c>
      <c r="B50" s="395">
        <v>10</v>
      </c>
      <c r="C50" s="396"/>
      <c r="D50" s="394"/>
      <c r="E50" s="326">
        <f t="shared" si="0"/>
        <v>76.92307692307692</v>
      </c>
      <c r="F50" s="327"/>
      <c r="G50" s="328"/>
    </row>
    <row r="51" spans="1:7" ht="22.5">
      <c r="A51" s="322" t="s">
        <v>953</v>
      </c>
      <c r="B51" s="395">
        <v>3</v>
      </c>
      <c r="C51" s="396"/>
      <c r="D51" s="394">
        <v>6</v>
      </c>
      <c r="E51" s="326">
        <f t="shared" si="0"/>
        <v>23.076923076923077</v>
      </c>
      <c r="F51" s="327"/>
      <c r="G51" s="328">
        <f>(100*D51)/13</f>
        <v>46.15384615384615</v>
      </c>
    </row>
    <row r="52" spans="1:7" ht="22.5">
      <c r="A52" s="397" t="s">
        <v>957</v>
      </c>
      <c r="B52" s="395">
        <v>10</v>
      </c>
      <c r="C52" s="396"/>
      <c r="D52" s="394"/>
      <c r="E52" s="326">
        <f t="shared" si="0"/>
        <v>76.92307692307692</v>
      </c>
      <c r="F52" s="327"/>
      <c r="G52" s="328"/>
    </row>
    <row r="53" spans="1:7" ht="22.5">
      <c r="A53" s="397" t="s">
        <v>373</v>
      </c>
      <c r="B53" s="395"/>
      <c r="C53" s="396">
        <v>2</v>
      </c>
      <c r="D53" s="394">
        <v>8</v>
      </c>
      <c r="E53" s="326"/>
      <c r="F53" s="327">
        <f>(100*C53)/13</f>
        <v>15.384615384615385</v>
      </c>
      <c r="G53" s="328">
        <f>(100*D53)/13</f>
        <v>61.53846153846154</v>
      </c>
    </row>
    <row r="54" spans="1:7" ht="12.75">
      <c r="A54" s="397" t="s">
        <v>380</v>
      </c>
      <c r="B54" s="395">
        <v>6</v>
      </c>
      <c r="C54" s="396"/>
      <c r="D54" s="394">
        <v>5</v>
      </c>
      <c r="E54" s="326">
        <f t="shared" si="0"/>
        <v>46.15384615384615</v>
      </c>
      <c r="F54" s="327"/>
      <c r="G54" s="328">
        <f>(100*D54)/13</f>
        <v>38.46153846153846</v>
      </c>
    </row>
    <row r="55" spans="1:7" ht="23.25" thickBot="1">
      <c r="A55" s="402" t="s">
        <v>579</v>
      </c>
      <c r="B55" s="403">
        <v>8</v>
      </c>
      <c r="C55" s="404"/>
      <c r="D55" s="405"/>
      <c r="E55" s="334">
        <f t="shared" si="0"/>
        <v>61.53846153846154</v>
      </c>
      <c r="F55" s="335"/>
      <c r="G55" s="336"/>
    </row>
    <row r="56" spans="1:2" ht="12.75">
      <c r="A56" s="406"/>
      <c r="B56" s="377"/>
    </row>
  </sheetData>
  <printOptions/>
  <pageMargins left="0.75" right="0.75" top="1" bottom="1" header="0.5" footer="0.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G76"/>
  <sheetViews>
    <sheetView workbookViewId="0" topLeftCell="A1">
      <selection activeCell="A1" sqref="A1:J21"/>
    </sheetView>
  </sheetViews>
  <sheetFormatPr defaultColWidth="9.140625" defaultRowHeight="12.75"/>
  <cols>
    <col min="1" max="1" width="21.7109375" style="7" customWidth="1"/>
    <col min="2" max="2" width="9.140625" style="7" bestFit="1" customWidth="1"/>
    <col min="3" max="3" width="2.7109375" style="7" bestFit="1" customWidth="1"/>
    <col min="4" max="4" width="8.421875" style="7" bestFit="1" customWidth="1"/>
    <col min="5" max="5" width="5.7109375" style="7" bestFit="1" customWidth="1"/>
    <col min="6" max="6" width="4.8515625" style="7" bestFit="1" customWidth="1"/>
    <col min="7" max="7" width="5.421875" style="7" bestFit="1" customWidth="1"/>
  </cols>
  <sheetData>
    <row r="1" spans="1:3" ht="24.75" customHeight="1" thickBot="1">
      <c r="A1" s="342" t="s">
        <v>277</v>
      </c>
      <c r="B1" s="363"/>
      <c r="C1" s="364"/>
    </row>
    <row r="2" spans="1:3" ht="24.75" customHeight="1" thickBot="1">
      <c r="A2" s="297" t="s">
        <v>580</v>
      </c>
      <c r="B2" s="297" t="s">
        <v>378</v>
      </c>
      <c r="C2" s="307"/>
    </row>
    <row r="3" spans="1:7" s="11" customFormat="1" ht="24.75" customHeight="1" thickBot="1">
      <c r="A3" s="407" t="s">
        <v>280</v>
      </c>
      <c r="B3" s="312" t="s">
        <v>954</v>
      </c>
      <c r="C3" s="344" t="s">
        <v>955</v>
      </c>
      <c r="D3" s="311" t="s">
        <v>956</v>
      </c>
      <c r="E3" s="312" t="s">
        <v>732</v>
      </c>
      <c r="F3" s="313" t="s">
        <v>733</v>
      </c>
      <c r="G3" s="314" t="s">
        <v>734</v>
      </c>
    </row>
    <row r="4" spans="1:7" ht="12.75">
      <c r="A4" s="408" t="s">
        <v>986</v>
      </c>
      <c r="B4" s="316">
        <v>63</v>
      </c>
      <c r="C4" s="317"/>
      <c r="D4" s="318"/>
      <c r="E4" s="319">
        <f>(100*B4)/63</f>
        <v>100</v>
      </c>
      <c r="F4" s="319"/>
      <c r="G4" s="409"/>
    </row>
    <row r="5" spans="1:7" ht="12.75">
      <c r="A5" s="410" t="s">
        <v>458</v>
      </c>
      <c r="B5" s="323">
        <v>63</v>
      </c>
      <c r="C5" s="324"/>
      <c r="D5" s="325"/>
      <c r="E5" s="326">
        <f aca="true" t="shared" si="0" ref="E5:E21">(100*B5)/63</f>
        <v>100</v>
      </c>
      <c r="F5" s="326"/>
      <c r="G5" s="411"/>
    </row>
    <row r="6" spans="1:7" ht="22.5">
      <c r="A6" s="410" t="s">
        <v>945</v>
      </c>
      <c r="B6" s="329">
        <v>63</v>
      </c>
      <c r="C6" s="17"/>
      <c r="D6" s="325"/>
      <c r="E6" s="326">
        <f t="shared" si="0"/>
        <v>100</v>
      </c>
      <c r="F6" s="326"/>
      <c r="G6" s="411"/>
    </row>
    <row r="7" spans="1:7" ht="12.75">
      <c r="A7" s="410" t="s">
        <v>946</v>
      </c>
      <c r="B7" s="329">
        <v>62</v>
      </c>
      <c r="C7" s="17"/>
      <c r="D7" s="325"/>
      <c r="E7" s="326">
        <f t="shared" si="0"/>
        <v>98.41269841269842</v>
      </c>
      <c r="F7" s="326"/>
      <c r="G7" s="411"/>
    </row>
    <row r="8" spans="1:7" ht="22.5">
      <c r="A8" s="410" t="s">
        <v>437</v>
      </c>
      <c r="B8" s="329">
        <v>62</v>
      </c>
      <c r="C8" s="17"/>
      <c r="D8" s="325"/>
      <c r="E8" s="326">
        <f t="shared" si="0"/>
        <v>98.41269841269842</v>
      </c>
      <c r="F8" s="326"/>
      <c r="G8" s="411"/>
    </row>
    <row r="9" spans="1:7" ht="12.75">
      <c r="A9" s="410" t="s">
        <v>947</v>
      </c>
      <c r="B9" s="329">
        <v>57</v>
      </c>
      <c r="C9" s="17"/>
      <c r="D9" s="325">
        <v>6</v>
      </c>
      <c r="E9" s="326">
        <f t="shared" si="0"/>
        <v>90.47619047619048</v>
      </c>
      <c r="F9" s="326"/>
      <c r="G9" s="411">
        <f>(100*D9)/63</f>
        <v>9.523809523809524</v>
      </c>
    </row>
    <row r="10" spans="1:7" ht="22.5">
      <c r="A10" s="410" t="s">
        <v>948</v>
      </c>
      <c r="B10" s="329">
        <v>56</v>
      </c>
      <c r="C10" s="17"/>
      <c r="D10" s="325">
        <v>6</v>
      </c>
      <c r="E10" s="326">
        <f t="shared" si="0"/>
        <v>88.88888888888889</v>
      </c>
      <c r="F10" s="326"/>
      <c r="G10" s="411">
        <f>(100*D10)/63</f>
        <v>9.523809523809524</v>
      </c>
    </row>
    <row r="11" spans="1:7" ht="22.5">
      <c r="A11" s="410" t="s">
        <v>434</v>
      </c>
      <c r="B11" s="329">
        <v>54</v>
      </c>
      <c r="C11" s="17">
        <v>9</v>
      </c>
      <c r="D11" s="325"/>
      <c r="E11" s="326">
        <f t="shared" si="0"/>
        <v>85.71428571428571</v>
      </c>
      <c r="F11" s="326">
        <f>(100*C11)/63</f>
        <v>14.285714285714286</v>
      </c>
      <c r="G11" s="411"/>
    </row>
    <row r="12" spans="1:7" ht="12.75">
      <c r="A12" s="410" t="s">
        <v>435</v>
      </c>
      <c r="B12" s="323">
        <v>57</v>
      </c>
      <c r="C12" s="324">
        <v>6</v>
      </c>
      <c r="D12" s="325"/>
      <c r="E12" s="326">
        <f t="shared" si="0"/>
        <v>90.47619047619048</v>
      </c>
      <c r="F12" s="326">
        <f>(100*C12)/63</f>
        <v>9.523809523809524</v>
      </c>
      <c r="G12" s="411"/>
    </row>
    <row r="13" spans="1:7" ht="12.75">
      <c r="A13" s="410" t="s">
        <v>949</v>
      </c>
      <c r="B13" s="329">
        <v>63</v>
      </c>
      <c r="C13" s="17"/>
      <c r="D13" s="325"/>
      <c r="E13" s="326">
        <f t="shared" si="0"/>
        <v>100</v>
      </c>
      <c r="F13" s="326">
        <f>(100*C13)/63</f>
        <v>0</v>
      </c>
      <c r="G13" s="411"/>
    </row>
    <row r="14" spans="1:7" ht="12.75">
      <c r="A14" s="410" t="s">
        <v>950</v>
      </c>
      <c r="B14" s="329">
        <v>58</v>
      </c>
      <c r="C14" s="17">
        <v>5</v>
      </c>
      <c r="D14" s="325"/>
      <c r="E14" s="326">
        <f t="shared" si="0"/>
        <v>92.06349206349206</v>
      </c>
      <c r="F14" s="326">
        <f>(100*C14)/63</f>
        <v>7.936507936507937</v>
      </c>
      <c r="G14" s="411"/>
    </row>
    <row r="15" spans="1:7" ht="12.75">
      <c r="A15" s="410" t="s">
        <v>951</v>
      </c>
      <c r="B15" s="329">
        <v>1</v>
      </c>
      <c r="C15" s="17"/>
      <c r="D15" s="325">
        <v>61</v>
      </c>
      <c r="E15" s="326">
        <f t="shared" si="0"/>
        <v>1.5873015873015872</v>
      </c>
      <c r="F15" s="326"/>
      <c r="G15" s="411">
        <f>(100*D15)/63</f>
        <v>96.82539682539682</v>
      </c>
    </row>
    <row r="16" spans="1:7" ht="22.5">
      <c r="A16" s="410" t="s">
        <v>952</v>
      </c>
      <c r="B16" s="329">
        <v>55</v>
      </c>
      <c r="C16" s="17"/>
      <c r="D16" s="325"/>
      <c r="E16" s="326">
        <f t="shared" si="0"/>
        <v>87.3015873015873</v>
      </c>
      <c r="F16" s="326"/>
      <c r="G16" s="411">
        <f>(100*D16)/63</f>
        <v>0</v>
      </c>
    </row>
    <row r="17" spans="1:7" ht="22.5">
      <c r="A17" s="410" t="s">
        <v>953</v>
      </c>
      <c r="B17" s="329">
        <v>7</v>
      </c>
      <c r="C17" s="17">
        <v>2</v>
      </c>
      <c r="D17" s="325">
        <v>53</v>
      </c>
      <c r="E17" s="326">
        <f t="shared" si="0"/>
        <v>11.11111111111111</v>
      </c>
      <c r="F17" s="326">
        <f>(100*C17)/63</f>
        <v>3.1746031746031744</v>
      </c>
      <c r="G17" s="411">
        <f>(100*D17)/63</f>
        <v>84.12698412698413</v>
      </c>
    </row>
    <row r="18" spans="1:7" ht="22.5">
      <c r="A18" s="410" t="s">
        <v>957</v>
      </c>
      <c r="B18" s="329">
        <v>56</v>
      </c>
      <c r="C18" s="17"/>
      <c r="D18" s="325"/>
      <c r="E18" s="326">
        <f t="shared" si="0"/>
        <v>88.88888888888889</v>
      </c>
      <c r="F18" s="326"/>
      <c r="G18" s="411"/>
    </row>
    <row r="19" spans="1:7" ht="22.5">
      <c r="A19" s="410" t="s">
        <v>436</v>
      </c>
      <c r="B19" s="329"/>
      <c r="C19" s="17">
        <v>24</v>
      </c>
      <c r="D19" s="325">
        <v>38</v>
      </c>
      <c r="E19" s="326">
        <f t="shared" si="0"/>
        <v>0</v>
      </c>
      <c r="F19" s="326">
        <f>(100*C19)/63</f>
        <v>38.095238095238095</v>
      </c>
      <c r="G19" s="411">
        <f>(100*D19)/63</f>
        <v>60.317460317460316</v>
      </c>
    </row>
    <row r="20" spans="1:7" ht="12.75">
      <c r="A20" s="410" t="s">
        <v>380</v>
      </c>
      <c r="B20" s="329">
        <v>7</v>
      </c>
      <c r="C20" s="17"/>
      <c r="D20" s="325">
        <v>54</v>
      </c>
      <c r="E20" s="326">
        <f t="shared" si="0"/>
        <v>11.11111111111111</v>
      </c>
      <c r="F20" s="326"/>
      <c r="G20" s="411">
        <f>(100*D20)/63</f>
        <v>85.71428571428571</v>
      </c>
    </row>
    <row r="21" spans="1:7" ht="23.25" thickBot="1">
      <c r="A21" s="412" t="s">
        <v>579</v>
      </c>
      <c r="B21" s="331">
        <v>63</v>
      </c>
      <c r="C21" s="332"/>
      <c r="D21" s="333"/>
      <c r="E21" s="334">
        <f t="shared" si="0"/>
        <v>100</v>
      </c>
      <c r="F21" s="334"/>
      <c r="G21" s="413"/>
    </row>
    <row r="23" spans="1:3" ht="12.75">
      <c r="A23" s="44"/>
      <c r="B23" s="44"/>
      <c r="C23" s="307"/>
    </row>
    <row r="24" spans="1:3" ht="12.75">
      <c r="A24" s="306"/>
      <c r="B24" s="338"/>
      <c r="C24" s="339"/>
    </row>
    <row r="25" spans="1:3" ht="12.75">
      <c r="A25" s="414"/>
      <c r="B25" s="414"/>
      <c r="C25" s="414"/>
    </row>
    <row r="26" spans="1:3" ht="12.75">
      <c r="A26" s="414"/>
      <c r="B26" s="414"/>
      <c r="C26" s="414"/>
    </row>
    <row r="27" spans="1:3" ht="12.75">
      <c r="A27" s="341"/>
      <c r="B27" s="341"/>
      <c r="C27" s="341"/>
    </row>
    <row r="28" spans="1:3" ht="12.75">
      <c r="A28" s="341"/>
      <c r="B28" s="341"/>
      <c r="C28" s="341"/>
    </row>
    <row r="29" spans="1:3" ht="12.75">
      <c r="A29" s="379"/>
      <c r="B29" s="379"/>
      <c r="C29" s="379"/>
    </row>
    <row r="30" spans="1:3" ht="12.75">
      <c r="A30" s="379"/>
      <c r="B30" s="379"/>
      <c r="C30" s="379"/>
    </row>
    <row r="31" spans="1:3" ht="12.75">
      <c r="A31" s="379"/>
      <c r="B31" s="379"/>
      <c r="C31" s="379"/>
    </row>
    <row r="32" spans="1:3" ht="12.75">
      <c r="A32" s="379"/>
      <c r="B32" s="379"/>
      <c r="C32" s="379"/>
    </row>
    <row r="33" spans="1:3" ht="12.75">
      <c r="A33" s="341"/>
      <c r="B33" s="341"/>
      <c r="C33" s="341"/>
    </row>
    <row r="34" spans="1:3" ht="12.75">
      <c r="A34" s="341"/>
      <c r="B34" s="341"/>
      <c r="C34" s="341"/>
    </row>
    <row r="35" spans="1:3" ht="12.75">
      <c r="A35" s="341"/>
      <c r="B35" s="341"/>
      <c r="C35" s="341"/>
    </row>
    <row r="36" spans="1:3" ht="12.75">
      <c r="A36" s="341"/>
      <c r="B36" s="341"/>
      <c r="C36" s="341"/>
    </row>
    <row r="37" spans="1:3" ht="12.75">
      <c r="A37" s="341"/>
      <c r="B37" s="341"/>
      <c r="C37" s="341"/>
    </row>
    <row r="38" spans="1:3" ht="12.75">
      <c r="A38" s="341"/>
      <c r="B38" s="341"/>
      <c r="C38" s="341"/>
    </row>
    <row r="39" spans="1:3" ht="12.75">
      <c r="A39" s="379"/>
      <c r="B39" s="341"/>
      <c r="C39" s="341"/>
    </row>
    <row r="40" spans="1:3" ht="12.75">
      <c r="A40" s="379"/>
      <c r="B40" s="379"/>
      <c r="C40" s="379"/>
    </row>
    <row r="41" spans="1:3" ht="12.75">
      <c r="A41" s="379"/>
      <c r="B41" s="379"/>
      <c r="C41" s="379"/>
    </row>
    <row r="42" spans="1:3" ht="12.75">
      <c r="A42" s="379"/>
      <c r="B42" s="379"/>
      <c r="C42" s="379"/>
    </row>
    <row r="43" spans="1:3" ht="12.75">
      <c r="A43" s="341"/>
      <c r="B43" s="379"/>
      <c r="C43" s="379"/>
    </row>
    <row r="44" spans="1:3" ht="12.75">
      <c r="A44" s="341"/>
      <c r="B44" s="341"/>
      <c r="C44" s="341"/>
    </row>
    <row r="45" spans="1:3" ht="12.75">
      <c r="A45" s="341"/>
      <c r="B45" s="341"/>
      <c r="C45" s="341"/>
    </row>
    <row r="46" spans="1:3" ht="12.75">
      <c r="A46" s="379"/>
      <c r="B46" s="379"/>
      <c r="C46" s="379"/>
    </row>
    <row r="47" spans="1:3" ht="12.75">
      <c r="A47" s="379"/>
      <c r="B47" s="379"/>
      <c r="C47" s="379"/>
    </row>
    <row r="48" spans="1:3" ht="12.75">
      <c r="A48" s="379"/>
      <c r="B48" s="379"/>
      <c r="C48" s="379"/>
    </row>
    <row r="49" spans="1:3" ht="12.75">
      <c r="A49" s="379"/>
      <c r="B49" s="379"/>
      <c r="C49" s="379"/>
    </row>
    <row r="50" spans="1:3" ht="12.75">
      <c r="A50" s="379"/>
      <c r="B50" s="379"/>
      <c r="C50" s="379"/>
    </row>
    <row r="51" spans="1:3" ht="12.75">
      <c r="A51" s="379"/>
      <c r="B51" s="379"/>
      <c r="C51" s="379"/>
    </row>
    <row r="52" spans="1:3" ht="12.75">
      <c r="A52" s="379"/>
      <c r="B52" s="379"/>
      <c r="C52" s="379"/>
    </row>
    <row r="53" spans="1:3" ht="12.75">
      <c r="A53" s="379"/>
      <c r="B53" s="379"/>
      <c r="C53" s="379"/>
    </row>
    <row r="54" spans="1:3" ht="12.75">
      <c r="A54" s="379"/>
      <c r="B54" s="379"/>
      <c r="C54" s="379"/>
    </row>
    <row r="55" spans="1:3" ht="12.75">
      <c r="A55" s="379"/>
      <c r="B55" s="379"/>
      <c r="C55" s="379"/>
    </row>
    <row r="56" spans="1:3" ht="12.75">
      <c r="A56" s="341"/>
      <c r="B56" s="341"/>
      <c r="C56" s="341"/>
    </row>
    <row r="57" spans="1:3" ht="12.75">
      <c r="A57" s="341"/>
      <c r="B57" s="341"/>
      <c r="C57" s="341"/>
    </row>
    <row r="58" spans="1:3" ht="12.75">
      <c r="A58" s="341"/>
      <c r="B58" s="341"/>
      <c r="C58" s="341"/>
    </row>
    <row r="59" spans="1:3" ht="12.75">
      <c r="A59" s="341"/>
      <c r="B59" s="341"/>
      <c r="C59" s="341"/>
    </row>
    <row r="60" spans="1:3" ht="12.75">
      <c r="A60" s="341"/>
      <c r="B60" s="341"/>
      <c r="C60" s="341"/>
    </row>
    <row r="61" spans="1:3" ht="12.75">
      <c r="A61" s="341"/>
      <c r="B61" s="341"/>
      <c r="C61" s="341"/>
    </row>
    <row r="62" spans="1:3" ht="12.75">
      <c r="A62" s="341"/>
      <c r="B62" s="341"/>
      <c r="C62" s="341"/>
    </row>
    <row r="63" spans="1:3" ht="12.75">
      <c r="A63" s="341"/>
      <c r="B63" s="341"/>
      <c r="C63" s="341"/>
    </row>
    <row r="64" spans="1:3" ht="12.75">
      <c r="A64" s="341"/>
      <c r="B64" s="341"/>
      <c r="C64" s="341"/>
    </row>
    <row r="65" spans="1:3" ht="12.75">
      <c r="A65" s="341"/>
      <c r="B65" s="341"/>
      <c r="C65" s="341"/>
    </row>
    <row r="66" spans="1:3" ht="12.75">
      <c r="A66" s="341"/>
      <c r="B66" s="415"/>
      <c r="C66" s="415"/>
    </row>
    <row r="67" spans="1:3" ht="12.75">
      <c r="A67" s="337"/>
      <c r="B67" s="337"/>
      <c r="C67" s="337"/>
    </row>
    <row r="68" spans="1:3" ht="12.75">
      <c r="A68" s="337"/>
      <c r="B68" s="337"/>
      <c r="C68" s="337"/>
    </row>
    <row r="69" spans="1:3" ht="12.75">
      <c r="A69" s="337"/>
      <c r="B69" s="337"/>
      <c r="C69" s="337"/>
    </row>
    <row r="70" spans="1:3" ht="12.75">
      <c r="A70" s="337"/>
      <c r="B70" s="337"/>
      <c r="C70" s="337"/>
    </row>
    <row r="71" spans="1:3" ht="12.75">
      <c r="A71" s="337"/>
      <c r="B71" s="337"/>
      <c r="C71" s="337"/>
    </row>
    <row r="72" spans="1:3" ht="12.75">
      <c r="A72" s="337"/>
      <c r="B72" s="337"/>
      <c r="C72" s="337"/>
    </row>
    <row r="73" spans="1:3" ht="12.75">
      <c r="A73" s="337"/>
      <c r="B73" s="337"/>
      <c r="C73" s="337"/>
    </row>
    <row r="74" spans="1:3" ht="12.75">
      <c r="A74" s="337"/>
      <c r="B74" s="337"/>
      <c r="C74" s="337"/>
    </row>
    <row r="75" spans="1:3" ht="12.75">
      <c r="A75" s="337"/>
      <c r="B75" s="337"/>
      <c r="C75" s="337"/>
    </row>
    <row r="76" spans="1:3" ht="12.75">
      <c r="A76" s="337"/>
      <c r="B76" s="337"/>
      <c r="C76" s="337"/>
    </row>
  </sheetData>
  <printOptions/>
  <pageMargins left="0.75" right="0.75" top="1" bottom="1" header="0.5" footer="0.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G44"/>
  <sheetViews>
    <sheetView workbookViewId="0" topLeftCell="A1">
      <selection activeCell="A1" sqref="A1:J44"/>
    </sheetView>
  </sheetViews>
  <sheetFormatPr defaultColWidth="9.140625" defaultRowHeight="12.75"/>
  <cols>
    <col min="1" max="1" width="21.7109375" style="7" customWidth="1"/>
    <col min="2" max="2" width="9.140625" style="7" bestFit="1" customWidth="1"/>
    <col min="3" max="3" width="2.7109375" style="7" bestFit="1" customWidth="1"/>
    <col min="4" max="4" width="5.421875" style="7" bestFit="1" customWidth="1"/>
    <col min="5" max="5" width="5.7109375" style="7" bestFit="1" customWidth="1"/>
    <col min="6" max="6" width="4.8515625" style="7" bestFit="1" customWidth="1"/>
    <col min="7" max="7" width="5.7109375" style="7" bestFit="1" customWidth="1"/>
  </cols>
  <sheetData>
    <row r="1" ht="23.25" thickBot="1">
      <c r="A1" s="342" t="s">
        <v>277</v>
      </c>
    </row>
    <row r="2" spans="1:3" ht="34.5" thickBot="1">
      <c r="A2" s="296" t="s">
        <v>865</v>
      </c>
      <c r="B2" s="297" t="s">
        <v>866</v>
      </c>
      <c r="C2" s="307"/>
    </row>
    <row r="3" spans="1:7" ht="23.25" thickBot="1">
      <c r="A3" s="407" t="s">
        <v>280</v>
      </c>
      <c r="B3" s="312" t="s">
        <v>954</v>
      </c>
      <c r="C3" s="344" t="s">
        <v>955</v>
      </c>
      <c r="D3" s="311" t="s">
        <v>956</v>
      </c>
      <c r="E3" s="345" t="s">
        <v>732</v>
      </c>
      <c r="F3" s="313" t="s">
        <v>733</v>
      </c>
      <c r="G3" s="314" t="s">
        <v>734</v>
      </c>
    </row>
    <row r="4" spans="1:7" ht="12.75">
      <c r="A4" s="408" t="s">
        <v>986</v>
      </c>
      <c r="B4" s="416">
        <v>5</v>
      </c>
      <c r="C4" s="417"/>
      <c r="D4" s="367"/>
      <c r="E4" s="389">
        <f>(100*B4)/5</f>
        <v>100</v>
      </c>
      <c r="F4" s="390"/>
      <c r="G4" s="391"/>
    </row>
    <row r="5" spans="1:7" ht="12.75">
      <c r="A5" s="410" t="s">
        <v>458</v>
      </c>
      <c r="B5" s="418">
        <v>5</v>
      </c>
      <c r="C5" s="419"/>
      <c r="D5" s="369"/>
      <c r="E5" s="326">
        <f aca="true" t="shared" si="0" ref="E5:E44">(100*B5)/5</f>
        <v>100</v>
      </c>
      <c r="F5" s="327"/>
      <c r="G5" s="328"/>
    </row>
    <row r="6" spans="1:7" ht="22.5">
      <c r="A6" s="410" t="s">
        <v>945</v>
      </c>
      <c r="B6" s="420">
        <v>3</v>
      </c>
      <c r="C6" s="421">
        <v>1</v>
      </c>
      <c r="D6" s="369"/>
      <c r="E6" s="326">
        <f t="shared" si="0"/>
        <v>60</v>
      </c>
      <c r="F6" s="327">
        <f>(100*C6)/5</f>
        <v>20</v>
      </c>
      <c r="G6" s="328"/>
    </row>
    <row r="7" spans="1:7" ht="90">
      <c r="A7" s="410" t="s">
        <v>738</v>
      </c>
      <c r="B7" s="420"/>
      <c r="C7" s="421">
        <v>2</v>
      </c>
      <c r="D7" s="369"/>
      <c r="E7" s="326">
        <f t="shared" si="0"/>
        <v>0</v>
      </c>
      <c r="F7" s="327">
        <f>(100*C7)/5</f>
        <v>40</v>
      </c>
      <c r="G7" s="328"/>
    </row>
    <row r="8" spans="1:7" ht="45">
      <c r="A8" s="422" t="s">
        <v>989</v>
      </c>
      <c r="B8" s="323">
        <v>2</v>
      </c>
      <c r="C8" s="324">
        <v>3</v>
      </c>
      <c r="D8" s="369"/>
      <c r="E8" s="326">
        <f t="shared" si="0"/>
        <v>40</v>
      </c>
      <c r="F8" s="327">
        <f>(100*C8)/5</f>
        <v>60</v>
      </c>
      <c r="G8" s="328"/>
    </row>
    <row r="9" spans="1:7" ht="33.75">
      <c r="A9" s="422" t="s">
        <v>988</v>
      </c>
      <c r="B9" s="323">
        <v>3</v>
      </c>
      <c r="C9" s="324"/>
      <c r="D9" s="369"/>
      <c r="E9" s="326">
        <f t="shared" si="0"/>
        <v>60</v>
      </c>
      <c r="F9" s="327"/>
      <c r="G9" s="328"/>
    </row>
    <row r="10" spans="1:7" ht="67.5">
      <c r="A10" s="423" t="s">
        <v>420</v>
      </c>
      <c r="B10" s="424"/>
      <c r="C10" s="425"/>
      <c r="D10" s="369">
        <v>5</v>
      </c>
      <c r="E10" s="326"/>
      <c r="F10" s="327"/>
      <c r="G10" s="328">
        <f>(100*D10)/5</f>
        <v>100</v>
      </c>
    </row>
    <row r="11" spans="1:7" ht="67.5">
      <c r="A11" s="422" t="s">
        <v>0</v>
      </c>
      <c r="B11" s="323"/>
      <c r="C11" s="324"/>
      <c r="D11" s="369">
        <v>2</v>
      </c>
      <c r="E11" s="326"/>
      <c r="F11" s="327"/>
      <c r="G11" s="328">
        <f>(100*D11)/5</f>
        <v>40</v>
      </c>
    </row>
    <row r="12" spans="1:7" ht="12.75">
      <c r="A12" s="410" t="s">
        <v>946</v>
      </c>
      <c r="B12" s="420">
        <v>5</v>
      </c>
      <c r="C12" s="421"/>
      <c r="D12" s="369"/>
      <c r="E12" s="326">
        <f t="shared" si="0"/>
        <v>100</v>
      </c>
      <c r="F12" s="327"/>
      <c r="G12" s="328"/>
    </row>
    <row r="13" spans="1:7" ht="22.5">
      <c r="A13" s="410" t="s">
        <v>437</v>
      </c>
      <c r="B13" s="420">
        <v>5</v>
      </c>
      <c r="C13" s="421"/>
      <c r="D13" s="369"/>
      <c r="E13" s="326">
        <f t="shared" si="0"/>
        <v>100</v>
      </c>
      <c r="F13" s="327"/>
      <c r="G13" s="328"/>
    </row>
    <row r="14" spans="1:7" ht="22.5">
      <c r="A14" s="426" t="s">
        <v>575</v>
      </c>
      <c r="B14" s="427">
        <v>2</v>
      </c>
      <c r="C14" s="428"/>
      <c r="D14" s="369"/>
      <c r="E14" s="326">
        <f t="shared" si="0"/>
        <v>40</v>
      </c>
      <c r="F14" s="327"/>
      <c r="G14" s="328"/>
    </row>
    <row r="15" spans="1:7" ht="33.75">
      <c r="A15" s="410" t="s">
        <v>576</v>
      </c>
      <c r="B15" s="420"/>
      <c r="C15" s="421"/>
      <c r="D15" s="369">
        <v>2</v>
      </c>
      <c r="E15" s="326"/>
      <c r="F15" s="327"/>
      <c r="G15" s="328">
        <f>(100*D15)/5</f>
        <v>40</v>
      </c>
    </row>
    <row r="16" spans="1:7" ht="56.25">
      <c r="A16" s="410" t="s">
        <v>577</v>
      </c>
      <c r="B16" s="420"/>
      <c r="C16" s="421">
        <v>1</v>
      </c>
      <c r="D16" s="369">
        <v>1</v>
      </c>
      <c r="E16" s="326"/>
      <c r="F16" s="327">
        <f>(100*C16)/5</f>
        <v>20</v>
      </c>
      <c r="G16" s="328">
        <f>(100*D16)/5</f>
        <v>20</v>
      </c>
    </row>
    <row r="17" spans="1:7" ht="33.75">
      <c r="A17" s="410" t="s">
        <v>271</v>
      </c>
      <c r="B17" s="420"/>
      <c r="C17" s="421">
        <v>2</v>
      </c>
      <c r="D17" s="369"/>
      <c r="E17" s="326"/>
      <c r="F17" s="327">
        <f>(100*C17)/5</f>
        <v>40</v>
      </c>
      <c r="G17" s="328"/>
    </row>
    <row r="18" spans="1:7" ht="22.5">
      <c r="A18" s="422" t="s">
        <v>272</v>
      </c>
      <c r="B18" s="420">
        <v>2</v>
      </c>
      <c r="C18" s="421"/>
      <c r="D18" s="369"/>
      <c r="E18" s="326">
        <f t="shared" si="0"/>
        <v>40</v>
      </c>
      <c r="F18" s="327"/>
      <c r="G18" s="328"/>
    </row>
    <row r="19" spans="1:7" ht="12.75">
      <c r="A19" s="422" t="s">
        <v>421</v>
      </c>
      <c r="B19" s="323">
        <v>3</v>
      </c>
      <c r="C19" s="324"/>
      <c r="D19" s="369"/>
      <c r="E19" s="326">
        <f t="shared" si="0"/>
        <v>60</v>
      </c>
      <c r="F19" s="327"/>
      <c r="G19" s="328"/>
    </row>
    <row r="20" spans="1:7" ht="56.25">
      <c r="A20" s="422" t="s">
        <v>422</v>
      </c>
      <c r="B20" s="323">
        <v>5</v>
      </c>
      <c r="C20" s="324"/>
      <c r="D20" s="369"/>
      <c r="E20" s="326">
        <f t="shared" si="0"/>
        <v>100</v>
      </c>
      <c r="F20" s="327"/>
      <c r="G20" s="328"/>
    </row>
    <row r="21" spans="1:7" ht="22.5">
      <c r="A21" s="410" t="s">
        <v>273</v>
      </c>
      <c r="B21" s="323">
        <v>2</v>
      </c>
      <c r="C21" s="324"/>
      <c r="D21" s="369"/>
      <c r="E21" s="326">
        <f t="shared" si="0"/>
        <v>40</v>
      </c>
      <c r="F21" s="327"/>
      <c r="G21" s="328"/>
    </row>
    <row r="22" spans="1:7" ht="12.75">
      <c r="A22" s="410" t="s">
        <v>947</v>
      </c>
      <c r="B22" s="323">
        <v>5</v>
      </c>
      <c r="C22" s="324"/>
      <c r="D22" s="369"/>
      <c r="E22" s="326">
        <f t="shared" si="0"/>
        <v>100</v>
      </c>
      <c r="F22" s="327"/>
      <c r="G22" s="328"/>
    </row>
    <row r="23" spans="1:7" ht="22.5">
      <c r="A23" s="426" t="s">
        <v>948</v>
      </c>
      <c r="B23" s="427">
        <v>5</v>
      </c>
      <c r="C23" s="428"/>
      <c r="D23" s="369"/>
      <c r="E23" s="326">
        <f t="shared" si="0"/>
        <v>100</v>
      </c>
      <c r="F23" s="327"/>
      <c r="G23" s="328"/>
    </row>
    <row r="24" spans="1:7" ht="12.75">
      <c r="A24" s="422" t="s">
        <v>423</v>
      </c>
      <c r="B24" s="323">
        <v>5</v>
      </c>
      <c r="C24" s="324"/>
      <c r="D24" s="369"/>
      <c r="E24" s="326">
        <f t="shared" si="0"/>
        <v>100</v>
      </c>
      <c r="F24" s="327"/>
      <c r="G24" s="328"/>
    </row>
    <row r="25" spans="1:7" ht="22.5">
      <c r="A25" s="422" t="s">
        <v>424</v>
      </c>
      <c r="B25" s="323">
        <v>4</v>
      </c>
      <c r="C25" s="324">
        <v>1</v>
      </c>
      <c r="D25" s="369"/>
      <c r="E25" s="326">
        <f t="shared" si="0"/>
        <v>80</v>
      </c>
      <c r="F25" s="327">
        <f aca="true" t="shared" si="1" ref="F25:F32">(100*C25)/5</f>
        <v>20</v>
      </c>
      <c r="G25" s="328"/>
    </row>
    <row r="26" spans="1:7" ht="12.75">
      <c r="A26" s="422" t="s">
        <v>425</v>
      </c>
      <c r="B26" s="323">
        <v>2</v>
      </c>
      <c r="C26" s="324">
        <v>1</v>
      </c>
      <c r="D26" s="369"/>
      <c r="E26" s="326">
        <f t="shared" si="0"/>
        <v>40</v>
      </c>
      <c r="F26" s="327">
        <f t="shared" si="1"/>
        <v>20</v>
      </c>
      <c r="G26" s="328"/>
    </row>
    <row r="27" spans="1:7" ht="12.75">
      <c r="A27" s="422" t="s">
        <v>426</v>
      </c>
      <c r="B27" s="323">
        <v>2</v>
      </c>
      <c r="C27" s="324">
        <v>1</v>
      </c>
      <c r="D27" s="369"/>
      <c r="E27" s="326">
        <f t="shared" si="0"/>
        <v>40</v>
      </c>
      <c r="F27" s="327">
        <f t="shared" si="1"/>
        <v>20</v>
      </c>
      <c r="G27" s="328"/>
    </row>
    <row r="28" spans="1:7" ht="12.75">
      <c r="A28" s="422" t="s">
        <v>427</v>
      </c>
      <c r="B28" s="323">
        <v>2</v>
      </c>
      <c r="C28" s="324">
        <v>3</v>
      </c>
      <c r="D28" s="369"/>
      <c r="E28" s="326">
        <f t="shared" si="0"/>
        <v>40</v>
      </c>
      <c r="F28" s="327">
        <f t="shared" si="1"/>
        <v>60</v>
      </c>
      <c r="G28" s="328"/>
    </row>
    <row r="29" spans="1:7" ht="12.75">
      <c r="A29" s="422" t="s">
        <v>428</v>
      </c>
      <c r="B29" s="323">
        <v>5</v>
      </c>
      <c r="C29" s="324"/>
      <c r="D29" s="369"/>
      <c r="E29" s="326">
        <f t="shared" si="0"/>
        <v>100</v>
      </c>
      <c r="F29" s="327">
        <f t="shared" si="1"/>
        <v>0</v>
      </c>
      <c r="G29" s="328"/>
    </row>
    <row r="30" spans="1:7" ht="12.75">
      <c r="A30" s="422" t="s">
        <v>274</v>
      </c>
      <c r="B30" s="323"/>
      <c r="C30" s="324">
        <v>2</v>
      </c>
      <c r="D30" s="369"/>
      <c r="E30" s="326"/>
      <c r="F30" s="327">
        <f t="shared" si="1"/>
        <v>40</v>
      </c>
      <c r="G30" s="328"/>
    </row>
    <row r="31" spans="1:7" ht="12.75">
      <c r="A31" s="422" t="s">
        <v>429</v>
      </c>
      <c r="B31" s="323">
        <v>3</v>
      </c>
      <c r="C31" s="324"/>
      <c r="D31" s="369"/>
      <c r="E31" s="326">
        <f t="shared" si="0"/>
        <v>60</v>
      </c>
      <c r="F31" s="327">
        <f t="shared" si="1"/>
        <v>0</v>
      </c>
      <c r="G31" s="328"/>
    </row>
    <row r="32" spans="1:7" ht="22.5">
      <c r="A32" s="422" t="s">
        <v>431</v>
      </c>
      <c r="B32" s="323">
        <v>1</v>
      </c>
      <c r="C32" s="324">
        <v>1</v>
      </c>
      <c r="D32" s="369">
        <v>1</v>
      </c>
      <c r="E32" s="326">
        <f t="shared" si="0"/>
        <v>20</v>
      </c>
      <c r="F32" s="327">
        <f t="shared" si="1"/>
        <v>20</v>
      </c>
      <c r="G32" s="328">
        <f>(100*D32)/5</f>
        <v>20</v>
      </c>
    </row>
    <row r="33" spans="1:7" ht="22.5">
      <c r="A33" s="422" t="s">
        <v>430</v>
      </c>
      <c r="B33" s="323">
        <v>3</v>
      </c>
      <c r="C33" s="324"/>
      <c r="D33" s="369"/>
      <c r="E33" s="326">
        <f t="shared" si="0"/>
        <v>60</v>
      </c>
      <c r="F33" s="327"/>
      <c r="G33" s="328"/>
    </row>
    <row r="34" spans="1:7" ht="22.5">
      <c r="A34" s="410" t="s">
        <v>434</v>
      </c>
      <c r="B34" s="420">
        <v>3</v>
      </c>
      <c r="C34" s="421">
        <v>2</v>
      </c>
      <c r="D34" s="369"/>
      <c r="E34" s="326">
        <f t="shared" si="0"/>
        <v>60</v>
      </c>
      <c r="F34" s="327">
        <f>(100*C34)/5</f>
        <v>40</v>
      </c>
      <c r="G34" s="328"/>
    </row>
    <row r="35" spans="1:7" ht="12.75">
      <c r="A35" s="410" t="s">
        <v>435</v>
      </c>
      <c r="B35" s="420">
        <v>3</v>
      </c>
      <c r="C35" s="421">
        <v>2</v>
      </c>
      <c r="D35" s="369"/>
      <c r="E35" s="326">
        <f t="shared" si="0"/>
        <v>60</v>
      </c>
      <c r="F35" s="327">
        <f>(100*C35)/5</f>
        <v>40</v>
      </c>
      <c r="G35" s="328"/>
    </row>
    <row r="36" spans="1:7" ht="12.75">
      <c r="A36" s="410" t="s">
        <v>949</v>
      </c>
      <c r="B36" s="420">
        <v>5</v>
      </c>
      <c r="C36" s="421"/>
      <c r="D36" s="369"/>
      <c r="E36" s="326">
        <f t="shared" si="0"/>
        <v>100</v>
      </c>
      <c r="F36" s="327"/>
      <c r="G36" s="328"/>
    </row>
    <row r="37" spans="1:7" ht="12.75">
      <c r="A37" s="410" t="s">
        <v>950</v>
      </c>
      <c r="B37" s="420">
        <v>5</v>
      </c>
      <c r="C37" s="421"/>
      <c r="D37" s="369"/>
      <c r="E37" s="326">
        <f t="shared" si="0"/>
        <v>100</v>
      </c>
      <c r="F37" s="327"/>
      <c r="G37" s="328"/>
    </row>
    <row r="38" spans="1:7" ht="12.75">
      <c r="A38" s="410" t="s">
        <v>951</v>
      </c>
      <c r="B38" s="420"/>
      <c r="C38" s="421"/>
      <c r="D38" s="369">
        <v>5</v>
      </c>
      <c r="E38" s="326"/>
      <c r="F38" s="327"/>
      <c r="G38" s="328">
        <f>(100*D38)/5</f>
        <v>100</v>
      </c>
    </row>
    <row r="39" spans="1:7" ht="22.5">
      <c r="A39" s="410" t="s">
        <v>952</v>
      </c>
      <c r="B39" s="420">
        <v>5</v>
      </c>
      <c r="C39" s="421"/>
      <c r="D39" s="369"/>
      <c r="E39" s="326">
        <f t="shared" si="0"/>
        <v>100</v>
      </c>
      <c r="F39" s="327"/>
      <c r="G39" s="328"/>
    </row>
    <row r="40" spans="1:7" ht="22.5">
      <c r="A40" s="410" t="s">
        <v>953</v>
      </c>
      <c r="B40" s="420">
        <v>2</v>
      </c>
      <c r="C40" s="421"/>
      <c r="D40" s="369">
        <v>3</v>
      </c>
      <c r="E40" s="326">
        <f t="shared" si="0"/>
        <v>40</v>
      </c>
      <c r="F40" s="327"/>
      <c r="G40" s="328">
        <f>(100*D40)/5</f>
        <v>60</v>
      </c>
    </row>
    <row r="41" spans="1:7" ht="22.5">
      <c r="A41" s="410" t="s">
        <v>957</v>
      </c>
      <c r="B41" s="420">
        <v>5</v>
      </c>
      <c r="C41" s="421"/>
      <c r="D41" s="369"/>
      <c r="E41" s="326">
        <f t="shared" si="0"/>
        <v>100</v>
      </c>
      <c r="F41" s="327"/>
      <c r="G41" s="328"/>
    </row>
    <row r="42" spans="1:7" ht="22.5">
      <c r="A42" s="410" t="s">
        <v>436</v>
      </c>
      <c r="B42" s="420"/>
      <c r="C42" s="421">
        <v>1</v>
      </c>
      <c r="D42" s="369">
        <v>4</v>
      </c>
      <c r="E42" s="326"/>
      <c r="F42" s="327">
        <f>(100*C42)/5</f>
        <v>20</v>
      </c>
      <c r="G42" s="328">
        <f>(100*D42)/5</f>
        <v>80</v>
      </c>
    </row>
    <row r="43" spans="1:7" ht="12.75">
      <c r="A43" s="410" t="s">
        <v>380</v>
      </c>
      <c r="B43" s="420"/>
      <c r="C43" s="421"/>
      <c r="D43" s="369">
        <v>5</v>
      </c>
      <c r="E43" s="326"/>
      <c r="F43" s="327"/>
      <c r="G43" s="328">
        <f>(100*D43)/5</f>
        <v>100</v>
      </c>
    </row>
    <row r="44" spans="1:7" ht="23.25" thickBot="1">
      <c r="A44" s="412" t="s">
        <v>579</v>
      </c>
      <c r="B44" s="429">
        <v>5</v>
      </c>
      <c r="C44" s="430"/>
      <c r="D44" s="373"/>
      <c r="E44" s="334">
        <f t="shared" si="0"/>
        <v>100</v>
      </c>
      <c r="F44" s="335"/>
      <c r="G44" s="336"/>
    </row>
  </sheetData>
  <printOptions/>
  <pageMargins left="0.75" right="0.75" top="1" bottom="1" header="0.5" footer="0.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G77"/>
  <sheetViews>
    <sheetView workbookViewId="0" topLeftCell="A1">
      <selection activeCell="A1" sqref="A1:J21"/>
    </sheetView>
  </sheetViews>
  <sheetFormatPr defaultColWidth="9.140625" defaultRowHeight="12.75"/>
  <cols>
    <col min="1" max="1" width="21.7109375" style="7" customWidth="1"/>
    <col min="2" max="2" width="9.28125" style="7" bestFit="1" customWidth="1"/>
    <col min="3" max="3" width="3.140625" style="7" bestFit="1" customWidth="1"/>
    <col min="4" max="4" width="5.7109375" style="7" customWidth="1"/>
    <col min="5" max="5" width="6.57421875" style="7" bestFit="1" customWidth="1"/>
    <col min="6" max="6" width="5.57421875" style="7" bestFit="1" customWidth="1"/>
    <col min="7" max="7" width="6.421875" style="7" bestFit="1" customWidth="1"/>
  </cols>
  <sheetData>
    <row r="1" spans="1:3" ht="24.75" customHeight="1" thickBot="1">
      <c r="A1" s="342" t="s">
        <v>77</v>
      </c>
      <c r="B1" s="363"/>
      <c r="C1" s="364"/>
    </row>
    <row r="2" spans="1:3" ht="24.75" customHeight="1" thickBot="1">
      <c r="A2" s="296" t="s">
        <v>580</v>
      </c>
      <c r="B2" s="296" t="s">
        <v>627</v>
      </c>
      <c r="C2" s="307"/>
    </row>
    <row r="3" spans="1:7" ht="23.25" thickBot="1">
      <c r="A3" s="407" t="s">
        <v>280</v>
      </c>
      <c r="B3" s="345" t="s">
        <v>954</v>
      </c>
      <c r="C3" s="310" t="s">
        <v>955</v>
      </c>
      <c r="D3" s="431" t="s">
        <v>956</v>
      </c>
      <c r="E3" s="312" t="s">
        <v>732</v>
      </c>
      <c r="F3" s="313" t="s">
        <v>733</v>
      </c>
      <c r="G3" s="314" t="s">
        <v>734</v>
      </c>
    </row>
    <row r="4" spans="1:7" ht="12.75">
      <c r="A4" s="432" t="s">
        <v>986</v>
      </c>
      <c r="B4" s="433">
        <v>24</v>
      </c>
      <c r="C4" s="366"/>
      <c r="D4" s="434"/>
      <c r="E4" s="319">
        <f>(100*B4)/24</f>
        <v>100</v>
      </c>
      <c r="F4" s="320"/>
      <c r="G4" s="321"/>
    </row>
    <row r="5" spans="1:7" ht="12.75">
      <c r="A5" s="435" t="s">
        <v>458</v>
      </c>
      <c r="B5" s="436">
        <v>23</v>
      </c>
      <c r="C5" s="324"/>
      <c r="D5" s="437"/>
      <c r="E5" s="326">
        <f aca="true" t="shared" si="0" ref="E5:E21">(100*B5)/24</f>
        <v>95.83333333333333</v>
      </c>
      <c r="F5" s="327"/>
      <c r="G5" s="328"/>
    </row>
    <row r="6" spans="1:7" ht="22.5">
      <c r="A6" s="435" t="s">
        <v>945</v>
      </c>
      <c r="B6" s="438">
        <v>24</v>
      </c>
      <c r="C6" s="370"/>
      <c r="D6" s="437"/>
      <c r="E6" s="326">
        <f t="shared" si="0"/>
        <v>100</v>
      </c>
      <c r="F6" s="327"/>
      <c r="G6" s="328"/>
    </row>
    <row r="7" spans="1:7" ht="12.75">
      <c r="A7" s="435" t="s">
        <v>946</v>
      </c>
      <c r="B7" s="438">
        <v>24</v>
      </c>
      <c r="C7" s="370"/>
      <c r="D7" s="437"/>
      <c r="E7" s="326">
        <f t="shared" si="0"/>
        <v>100</v>
      </c>
      <c r="F7" s="327"/>
      <c r="G7" s="328"/>
    </row>
    <row r="8" spans="1:7" ht="22.5">
      <c r="A8" s="435" t="s">
        <v>437</v>
      </c>
      <c r="B8" s="438">
        <v>24</v>
      </c>
      <c r="C8" s="370"/>
      <c r="D8" s="437"/>
      <c r="E8" s="326">
        <f t="shared" si="0"/>
        <v>100</v>
      </c>
      <c r="F8" s="327"/>
      <c r="G8" s="328"/>
    </row>
    <row r="9" spans="1:7" ht="12.75">
      <c r="A9" s="435" t="s">
        <v>947</v>
      </c>
      <c r="B9" s="438">
        <v>23</v>
      </c>
      <c r="C9" s="370"/>
      <c r="D9" s="437">
        <v>1</v>
      </c>
      <c r="E9" s="326">
        <f t="shared" si="0"/>
        <v>95.83333333333333</v>
      </c>
      <c r="F9" s="327"/>
      <c r="G9" s="328">
        <f aca="true" t="shared" si="1" ref="G9:G20">(100*D9)/24</f>
        <v>4.166666666666667</v>
      </c>
    </row>
    <row r="10" spans="1:7" ht="22.5">
      <c r="A10" s="435" t="s">
        <v>948</v>
      </c>
      <c r="B10" s="438">
        <v>23</v>
      </c>
      <c r="C10" s="370"/>
      <c r="D10" s="437">
        <v>1</v>
      </c>
      <c r="E10" s="326">
        <f t="shared" si="0"/>
        <v>95.83333333333333</v>
      </c>
      <c r="F10" s="327"/>
      <c r="G10" s="328">
        <f t="shared" si="1"/>
        <v>4.166666666666667</v>
      </c>
    </row>
    <row r="11" spans="1:7" ht="22.5">
      <c r="A11" s="435" t="s">
        <v>434</v>
      </c>
      <c r="B11" s="438">
        <v>9</v>
      </c>
      <c r="C11" s="370">
        <v>15</v>
      </c>
      <c r="D11" s="437"/>
      <c r="E11" s="326">
        <f t="shared" si="0"/>
        <v>37.5</v>
      </c>
      <c r="F11" s="327">
        <f>(100*C11)/24</f>
        <v>62.5</v>
      </c>
      <c r="G11" s="328"/>
    </row>
    <row r="12" spans="1:7" ht="12.75">
      <c r="A12" s="435" t="s">
        <v>435</v>
      </c>
      <c r="B12" s="436">
        <v>18</v>
      </c>
      <c r="C12" s="324">
        <v>2</v>
      </c>
      <c r="D12" s="437">
        <v>4</v>
      </c>
      <c r="E12" s="326">
        <f t="shared" si="0"/>
        <v>75</v>
      </c>
      <c r="F12" s="327">
        <f>(100*C12)/24</f>
        <v>8.333333333333334</v>
      </c>
      <c r="G12" s="328">
        <f t="shared" si="1"/>
        <v>16.666666666666668</v>
      </c>
    </row>
    <row r="13" spans="1:7" ht="12.75">
      <c r="A13" s="435" t="s">
        <v>949</v>
      </c>
      <c r="B13" s="438">
        <v>24</v>
      </c>
      <c r="C13" s="370"/>
      <c r="D13" s="437"/>
      <c r="E13" s="326">
        <f t="shared" si="0"/>
        <v>100</v>
      </c>
      <c r="F13" s="327"/>
      <c r="G13" s="328"/>
    </row>
    <row r="14" spans="1:7" ht="12.75">
      <c r="A14" s="435" t="s">
        <v>950</v>
      </c>
      <c r="B14" s="438">
        <v>19</v>
      </c>
      <c r="C14" s="370"/>
      <c r="D14" s="437">
        <v>2</v>
      </c>
      <c r="E14" s="326">
        <f t="shared" si="0"/>
        <v>79.16666666666667</v>
      </c>
      <c r="F14" s="327"/>
      <c r="G14" s="328">
        <f t="shared" si="1"/>
        <v>8.333333333333334</v>
      </c>
    </row>
    <row r="15" spans="1:7" ht="12.75">
      <c r="A15" s="435" t="s">
        <v>951</v>
      </c>
      <c r="B15" s="438">
        <v>5</v>
      </c>
      <c r="C15" s="370"/>
      <c r="D15" s="437">
        <v>16</v>
      </c>
      <c r="E15" s="326">
        <f t="shared" si="0"/>
        <v>20.833333333333332</v>
      </c>
      <c r="F15" s="327"/>
      <c r="G15" s="328">
        <f t="shared" si="1"/>
        <v>66.66666666666667</v>
      </c>
    </row>
    <row r="16" spans="1:7" ht="22.5">
      <c r="A16" s="435" t="s">
        <v>952</v>
      </c>
      <c r="B16" s="438">
        <v>24</v>
      </c>
      <c r="C16" s="370"/>
      <c r="D16" s="437"/>
      <c r="E16" s="326">
        <f t="shared" si="0"/>
        <v>100</v>
      </c>
      <c r="F16" s="327"/>
      <c r="G16" s="328"/>
    </row>
    <row r="17" spans="1:7" ht="22.5">
      <c r="A17" s="435" t="s">
        <v>953</v>
      </c>
      <c r="B17" s="438">
        <v>7</v>
      </c>
      <c r="C17" s="370">
        <v>1</v>
      </c>
      <c r="D17" s="437">
        <v>15</v>
      </c>
      <c r="E17" s="326">
        <f t="shared" si="0"/>
        <v>29.166666666666668</v>
      </c>
      <c r="F17" s="327">
        <f>(100*C17)/24</f>
        <v>4.166666666666667</v>
      </c>
      <c r="G17" s="328">
        <f t="shared" si="1"/>
        <v>62.5</v>
      </c>
    </row>
    <row r="18" spans="1:7" ht="22.5">
      <c r="A18" s="435" t="s">
        <v>957</v>
      </c>
      <c r="B18" s="438">
        <v>23</v>
      </c>
      <c r="C18" s="370"/>
      <c r="D18" s="437"/>
      <c r="E18" s="326">
        <f t="shared" si="0"/>
        <v>95.83333333333333</v>
      </c>
      <c r="F18" s="327"/>
      <c r="G18" s="328"/>
    </row>
    <row r="19" spans="1:7" ht="22.5">
      <c r="A19" s="435" t="s">
        <v>436</v>
      </c>
      <c r="B19" s="438">
        <v>2</v>
      </c>
      <c r="C19" s="370">
        <v>13</v>
      </c>
      <c r="D19" s="437">
        <v>9</v>
      </c>
      <c r="E19" s="326">
        <f t="shared" si="0"/>
        <v>8.333333333333334</v>
      </c>
      <c r="F19" s="327">
        <f>(100*C19)/24</f>
        <v>54.166666666666664</v>
      </c>
      <c r="G19" s="328">
        <f t="shared" si="1"/>
        <v>37.5</v>
      </c>
    </row>
    <row r="20" spans="1:7" ht="12.75">
      <c r="A20" s="439" t="s">
        <v>380</v>
      </c>
      <c r="B20" s="440">
        <v>5</v>
      </c>
      <c r="C20" s="441"/>
      <c r="D20" s="442">
        <v>15</v>
      </c>
      <c r="E20" s="326">
        <f t="shared" si="0"/>
        <v>20.833333333333332</v>
      </c>
      <c r="F20" s="327"/>
      <c r="G20" s="328">
        <f t="shared" si="1"/>
        <v>62.5</v>
      </c>
    </row>
    <row r="21" spans="1:7" ht="23.25" thickBot="1">
      <c r="A21" s="443" t="s">
        <v>579</v>
      </c>
      <c r="B21" s="444">
        <v>17</v>
      </c>
      <c r="C21" s="372"/>
      <c r="D21" s="445"/>
      <c r="E21" s="334">
        <f t="shared" si="0"/>
        <v>70.83333333333333</v>
      </c>
      <c r="F21" s="335"/>
      <c r="G21" s="336"/>
    </row>
    <row r="22" spans="1:5" ht="12.75">
      <c r="A22" s="446"/>
      <c r="B22" s="447"/>
      <c r="C22" s="447"/>
      <c r="D22" s="447"/>
      <c r="E22" s="448"/>
    </row>
    <row r="23" spans="1:5" ht="12.75">
      <c r="A23" s="448"/>
      <c r="B23" s="448"/>
      <c r="C23" s="448"/>
      <c r="D23" s="448"/>
      <c r="E23" s="448"/>
    </row>
    <row r="24" spans="1:5" ht="12.75">
      <c r="A24" s="448"/>
      <c r="B24" s="448"/>
      <c r="C24" s="448"/>
      <c r="D24" s="448"/>
      <c r="E24" s="448"/>
    </row>
    <row r="25" spans="1:5" ht="12.75">
      <c r="A25" s="44"/>
      <c r="B25" s="44"/>
      <c r="C25" s="307"/>
      <c r="D25" s="448"/>
      <c r="E25" s="448"/>
    </row>
    <row r="26" spans="1:5" ht="12.75">
      <c r="A26" s="449"/>
      <c r="B26" s="338"/>
      <c r="C26" s="339"/>
      <c r="D26" s="448"/>
      <c r="E26" s="448"/>
    </row>
    <row r="27" spans="1:5" ht="12.75">
      <c r="A27" s="338"/>
      <c r="B27" s="338"/>
      <c r="C27" s="338"/>
      <c r="D27" s="448"/>
      <c r="E27" s="448"/>
    </row>
    <row r="28" spans="1:5" ht="12.75">
      <c r="A28" s="338"/>
      <c r="B28" s="338"/>
      <c r="C28" s="338"/>
      <c r="D28" s="448"/>
      <c r="E28" s="448"/>
    </row>
    <row r="29" spans="1:5" ht="12.75">
      <c r="A29" s="450"/>
      <c r="B29" s="450"/>
      <c r="C29" s="450"/>
      <c r="D29" s="448"/>
      <c r="E29" s="448"/>
    </row>
    <row r="30" spans="1:5" ht="12.75">
      <c r="A30" s="450"/>
      <c r="B30" s="450"/>
      <c r="C30" s="450"/>
      <c r="D30" s="448"/>
      <c r="E30" s="448"/>
    </row>
    <row r="31" spans="1:5" ht="12.75">
      <c r="A31" s="451"/>
      <c r="B31" s="451"/>
      <c r="C31" s="451"/>
      <c r="D31" s="448"/>
      <c r="E31" s="448"/>
    </row>
    <row r="32" spans="1:5" ht="12.75">
      <c r="A32" s="451"/>
      <c r="B32" s="451"/>
      <c r="C32" s="451"/>
      <c r="D32" s="448"/>
      <c r="E32" s="448"/>
    </row>
    <row r="33" spans="1:5" ht="12.75">
      <c r="A33" s="451"/>
      <c r="B33" s="451"/>
      <c r="C33" s="451"/>
      <c r="D33" s="448"/>
      <c r="E33" s="448"/>
    </row>
    <row r="34" spans="1:5" ht="12.75">
      <c r="A34" s="451"/>
      <c r="B34" s="451"/>
      <c r="C34" s="451"/>
      <c r="D34" s="448"/>
      <c r="E34" s="448"/>
    </row>
    <row r="35" spans="1:5" ht="12.75">
      <c r="A35" s="450"/>
      <c r="B35" s="450"/>
      <c r="C35" s="450"/>
      <c r="D35" s="448"/>
      <c r="E35" s="448"/>
    </row>
    <row r="36" spans="1:5" ht="12.75">
      <c r="A36" s="450"/>
      <c r="B36" s="450"/>
      <c r="C36" s="450"/>
      <c r="D36" s="448"/>
      <c r="E36" s="448"/>
    </row>
    <row r="37" spans="1:5" ht="12.75">
      <c r="A37" s="450"/>
      <c r="B37" s="450"/>
      <c r="C37" s="450"/>
      <c r="D37" s="448"/>
      <c r="E37" s="448"/>
    </row>
    <row r="38" spans="1:5" ht="12.75">
      <c r="A38" s="450"/>
      <c r="B38" s="450"/>
      <c r="C38" s="450"/>
      <c r="D38" s="448"/>
      <c r="E38" s="448"/>
    </row>
    <row r="39" spans="1:5" ht="12.75">
      <c r="A39" s="450"/>
      <c r="B39" s="450"/>
      <c r="C39" s="450"/>
      <c r="D39" s="448"/>
      <c r="E39" s="448"/>
    </row>
    <row r="40" spans="1:5" ht="12.75">
      <c r="A40" s="451"/>
      <c r="B40" s="450"/>
      <c r="C40" s="450"/>
      <c r="D40" s="448"/>
      <c r="E40" s="448"/>
    </row>
    <row r="41" spans="1:5" ht="12.75">
      <c r="A41" s="451"/>
      <c r="B41" s="451"/>
      <c r="C41" s="451"/>
      <c r="D41" s="448"/>
      <c r="E41" s="448"/>
    </row>
    <row r="42" spans="1:5" ht="12.75">
      <c r="A42" s="451"/>
      <c r="B42" s="451"/>
      <c r="C42" s="451"/>
      <c r="D42" s="448"/>
      <c r="E42" s="448"/>
    </row>
    <row r="43" spans="1:3" ht="12.75">
      <c r="A43" s="379"/>
      <c r="B43" s="379"/>
      <c r="C43" s="379"/>
    </row>
    <row r="44" spans="1:3" ht="12.75">
      <c r="A44" s="341"/>
      <c r="B44" s="379"/>
      <c r="C44" s="379"/>
    </row>
    <row r="45" spans="1:3" ht="12.75">
      <c r="A45" s="341"/>
      <c r="B45" s="341"/>
      <c r="C45" s="341"/>
    </row>
    <row r="46" spans="1:3" ht="12.75">
      <c r="A46" s="341"/>
      <c r="B46" s="341"/>
      <c r="C46" s="341"/>
    </row>
    <row r="47" spans="1:3" ht="12.75">
      <c r="A47" s="379"/>
      <c r="B47" s="379"/>
      <c r="C47" s="379"/>
    </row>
    <row r="48" spans="1:3" ht="12.75">
      <c r="A48" s="379"/>
      <c r="B48" s="379"/>
      <c r="C48" s="379"/>
    </row>
    <row r="49" spans="1:3" ht="12.75">
      <c r="A49" s="379"/>
      <c r="B49" s="379"/>
      <c r="C49" s="379"/>
    </row>
    <row r="50" spans="1:3" ht="12.75">
      <c r="A50" s="379"/>
      <c r="B50" s="379"/>
      <c r="C50" s="379"/>
    </row>
    <row r="51" spans="1:3" ht="12.75">
      <c r="A51" s="379"/>
      <c r="B51" s="379"/>
      <c r="C51" s="379"/>
    </row>
    <row r="52" spans="1:3" ht="12.75">
      <c r="A52" s="379"/>
      <c r="B52" s="379"/>
      <c r="C52" s="379"/>
    </row>
    <row r="53" spans="1:3" ht="12.75">
      <c r="A53" s="379"/>
      <c r="B53" s="379"/>
      <c r="C53" s="379"/>
    </row>
    <row r="54" spans="1:3" ht="12.75">
      <c r="A54" s="379"/>
      <c r="B54" s="379"/>
      <c r="C54" s="379"/>
    </row>
    <row r="55" spans="1:3" ht="12.75">
      <c r="A55" s="379"/>
      <c r="B55" s="379"/>
      <c r="C55" s="379"/>
    </row>
    <row r="56" spans="1:3" ht="12.75">
      <c r="A56" s="379"/>
      <c r="B56" s="379"/>
      <c r="C56" s="379"/>
    </row>
    <row r="57" spans="1:3" ht="12.75">
      <c r="A57" s="341"/>
      <c r="B57" s="341"/>
      <c r="C57" s="341"/>
    </row>
    <row r="58" spans="1:3" ht="12.75">
      <c r="A58" s="341"/>
      <c r="B58" s="341"/>
      <c r="C58" s="341"/>
    </row>
    <row r="59" spans="1:3" ht="12.75">
      <c r="A59" s="341"/>
      <c r="B59" s="341"/>
      <c r="C59" s="341"/>
    </row>
    <row r="60" spans="1:3" ht="12.75">
      <c r="A60" s="341"/>
      <c r="B60" s="341"/>
      <c r="C60" s="341"/>
    </row>
    <row r="61" spans="1:3" ht="12.75">
      <c r="A61" s="341"/>
      <c r="B61" s="341"/>
      <c r="C61" s="341"/>
    </row>
    <row r="62" spans="1:3" ht="12.75">
      <c r="A62" s="341"/>
      <c r="B62" s="341"/>
      <c r="C62" s="341"/>
    </row>
    <row r="63" spans="1:3" ht="12.75">
      <c r="A63" s="341"/>
      <c r="B63" s="341"/>
      <c r="C63" s="341"/>
    </row>
    <row r="64" spans="1:3" ht="12.75">
      <c r="A64" s="341"/>
      <c r="B64" s="341"/>
      <c r="C64" s="341"/>
    </row>
    <row r="65" spans="1:3" ht="12.75">
      <c r="A65" s="341"/>
      <c r="B65" s="341"/>
      <c r="C65" s="341"/>
    </row>
    <row r="66" spans="1:3" ht="12.75">
      <c r="A66" s="341"/>
      <c r="B66" s="341"/>
      <c r="C66" s="341"/>
    </row>
    <row r="67" spans="1:3" ht="12.75">
      <c r="A67" s="341"/>
      <c r="B67" s="415"/>
      <c r="C67" s="415"/>
    </row>
    <row r="68" spans="1:3" ht="12.75">
      <c r="A68" s="337"/>
      <c r="B68" s="337"/>
      <c r="C68" s="337"/>
    </row>
    <row r="69" spans="1:3" ht="12.75">
      <c r="A69" s="337"/>
      <c r="B69" s="337"/>
      <c r="C69" s="337"/>
    </row>
    <row r="70" spans="1:3" ht="12.75">
      <c r="A70" s="337"/>
      <c r="B70" s="337"/>
      <c r="C70" s="337"/>
    </row>
    <row r="71" spans="1:3" ht="12.75">
      <c r="A71" s="337"/>
      <c r="B71" s="337"/>
      <c r="C71" s="337"/>
    </row>
    <row r="72" spans="1:3" ht="12.75">
      <c r="A72" s="337"/>
      <c r="B72" s="337"/>
      <c r="C72" s="337"/>
    </row>
    <row r="73" spans="1:3" ht="12.75">
      <c r="A73" s="337"/>
      <c r="B73" s="337"/>
      <c r="C73" s="337"/>
    </row>
    <row r="74" spans="1:3" ht="12.75">
      <c r="A74" s="337"/>
      <c r="B74" s="337"/>
      <c r="C74" s="337"/>
    </row>
    <row r="75" spans="1:3" ht="12.75">
      <c r="A75" s="337"/>
      <c r="B75" s="337"/>
      <c r="C75" s="337"/>
    </row>
    <row r="76" spans="1:3" ht="12.75">
      <c r="A76" s="337"/>
      <c r="B76" s="337"/>
      <c r="C76" s="337"/>
    </row>
    <row r="77" spans="1:3" ht="12.75">
      <c r="A77" s="337"/>
      <c r="B77" s="337"/>
      <c r="C77" s="337"/>
    </row>
  </sheetData>
  <printOptions/>
  <pageMargins left="0.75" right="0.75" top="1" bottom="1" header="0.5" footer="0.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G42"/>
  <sheetViews>
    <sheetView workbookViewId="0" topLeftCell="A1">
      <selection activeCell="A1" sqref="A1:J42"/>
    </sheetView>
  </sheetViews>
  <sheetFormatPr defaultColWidth="9.140625" defaultRowHeight="12.75"/>
  <cols>
    <col min="1" max="1" width="21.7109375" style="7" customWidth="1"/>
    <col min="2" max="2" width="9.140625" style="7" customWidth="1"/>
    <col min="3" max="3" width="3.00390625" style="7" bestFit="1" customWidth="1"/>
    <col min="4" max="4" width="6.421875" style="7" bestFit="1" customWidth="1"/>
    <col min="5" max="6" width="6.57421875" style="7" bestFit="1" customWidth="1"/>
    <col min="7" max="7" width="6.28125" style="7" bestFit="1" customWidth="1"/>
  </cols>
  <sheetData>
    <row r="1" ht="24.75" customHeight="1" thickBot="1">
      <c r="A1" s="304" t="s">
        <v>455</v>
      </c>
    </row>
    <row r="2" spans="1:3" ht="24.75" customHeight="1" thickBot="1">
      <c r="A2" s="296" t="s">
        <v>865</v>
      </c>
      <c r="B2" s="297" t="s">
        <v>628</v>
      </c>
      <c r="C2" s="307"/>
    </row>
    <row r="3" spans="1:7" ht="23.25" thickBot="1">
      <c r="A3" s="452" t="s">
        <v>280</v>
      </c>
      <c r="B3" s="312" t="s">
        <v>954</v>
      </c>
      <c r="C3" s="344" t="s">
        <v>955</v>
      </c>
      <c r="D3" s="311" t="s">
        <v>956</v>
      </c>
      <c r="E3" s="383" t="s">
        <v>732</v>
      </c>
      <c r="F3" s="384" t="s">
        <v>733</v>
      </c>
      <c r="G3" s="385" t="s">
        <v>734</v>
      </c>
    </row>
    <row r="4" spans="1:7" ht="12.75">
      <c r="A4" s="435" t="s">
        <v>986</v>
      </c>
      <c r="B4" s="416">
        <v>4</v>
      </c>
      <c r="C4" s="417"/>
      <c r="D4" s="434"/>
      <c r="E4" s="389">
        <f>(100*B4)/4</f>
        <v>100</v>
      </c>
      <c r="F4" s="390"/>
      <c r="G4" s="391"/>
    </row>
    <row r="5" spans="1:7" ht="12.75">
      <c r="A5" s="435" t="s">
        <v>458</v>
      </c>
      <c r="B5" s="418">
        <v>2</v>
      </c>
      <c r="C5" s="419"/>
      <c r="D5" s="437"/>
      <c r="E5" s="326">
        <f aca="true" t="shared" si="0" ref="E5:E42">(100*B5)/4</f>
        <v>50</v>
      </c>
      <c r="F5" s="327"/>
      <c r="G5" s="328"/>
    </row>
    <row r="6" spans="1:7" ht="22.5">
      <c r="A6" s="435" t="s">
        <v>945</v>
      </c>
      <c r="B6" s="420">
        <v>3</v>
      </c>
      <c r="C6" s="421">
        <v>1</v>
      </c>
      <c r="D6" s="437"/>
      <c r="E6" s="326">
        <f t="shared" si="0"/>
        <v>75</v>
      </c>
      <c r="F6" s="327">
        <f aca="true" t="shared" si="1" ref="F6:F41">(100*C6)/4</f>
        <v>25</v>
      </c>
      <c r="G6" s="328"/>
    </row>
    <row r="7" spans="1:7" ht="90">
      <c r="A7" s="435" t="s">
        <v>738</v>
      </c>
      <c r="B7" s="420"/>
      <c r="C7" s="421">
        <v>1</v>
      </c>
      <c r="D7" s="437"/>
      <c r="E7" s="326"/>
      <c r="F7" s="327">
        <f t="shared" si="1"/>
        <v>25</v>
      </c>
      <c r="G7" s="328"/>
    </row>
    <row r="8" spans="1:7" ht="45">
      <c r="A8" s="453" t="s">
        <v>989</v>
      </c>
      <c r="B8" s="323">
        <v>2</v>
      </c>
      <c r="C8" s="324">
        <v>2</v>
      </c>
      <c r="D8" s="437"/>
      <c r="E8" s="326">
        <f t="shared" si="0"/>
        <v>50</v>
      </c>
      <c r="F8" s="327">
        <f t="shared" si="1"/>
        <v>50</v>
      </c>
      <c r="G8" s="328"/>
    </row>
    <row r="9" spans="1:7" ht="33.75">
      <c r="A9" s="453" t="s">
        <v>988</v>
      </c>
      <c r="B9" s="323">
        <v>1</v>
      </c>
      <c r="C9" s="324">
        <v>1</v>
      </c>
      <c r="D9" s="437"/>
      <c r="E9" s="326">
        <f t="shared" si="0"/>
        <v>25</v>
      </c>
      <c r="F9" s="327">
        <f t="shared" si="1"/>
        <v>25</v>
      </c>
      <c r="G9" s="328"/>
    </row>
    <row r="10" spans="1:7" ht="67.5">
      <c r="A10" s="454" t="s">
        <v>420</v>
      </c>
      <c r="B10" s="424">
        <v>1</v>
      </c>
      <c r="C10" s="425">
        <v>2</v>
      </c>
      <c r="D10" s="437">
        <v>1</v>
      </c>
      <c r="E10" s="326">
        <f t="shared" si="0"/>
        <v>25</v>
      </c>
      <c r="F10" s="327">
        <f t="shared" si="1"/>
        <v>50</v>
      </c>
      <c r="G10" s="328">
        <f>(100*D10)/4</f>
        <v>25</v>
      </c>
    </row>
    <row r="11" spans="1:7" ht="56.25">
      <c r="A11" s="454" t="s">
        <v>629</v>
      </c>
      <c r="B11" s="424">
        <v>1</v>
      </c>
      <c r="C11" s="425"/>
      <c r="D11" s="437"/>
      <c r="E11" s="326">
        <f t="shared" si="0"/>
        <v>25</v>
      </c>
      <c r="F11" s="327"/>
      <c r="G11" s="328"/>
    </row>
    <row r="12" spans="1:7" ht="67.5">
      <c r="A12" s="453" t="s">
        <v>0</v>
      </c>
      <c r="B12" s="323"/>
      <c r="C12" s="324">
        <v>1</v>
      </c>
      <c r="D12" s="437"/>
      <c r="E12" s="326"/>
      <c r="F12" s="327">
        <f t="shared" si="1"/>
        <v>25</v>
      </c>
      <c r="G12" s="328"/>
    </row>
    <row r="13" spans="1:7" ht="12.75">
      <c r="A13" s="435" t="s">
        <v>946</v>
      </c>
      <c r="B13" s="420">
        <v>3</v>
      </c>
      <c r="C13" s="421">
        <v>1</v>
      </c>
      <c r="D13" s="437"/>
      <c r="E13" s="326">
        <f t="shared" si="0"/>
        <v>75</v>
      </c>
      <c r="F13" s="327">
        <f t="shared" si="1"/>
        <v>25</v>
      </c>
      <c r="G13" s="328"/>
    </row>
    <row r="14" spans="1:7" ht="22.5">
      <c r="A14" s="435" t="s">
        <v>437</v>
      </c>
      <c r="B14" s="420">
        <v>2</v>
      </c>
      <c r="C14" s="421">
        <v>2</v>
      </c>
      <c r="D14" s="437"/>
      <c r="E14" s="326">
        <f t="shared" si="0"/>
        <v>50</v>
      </c>
      <c r="F14" s="327">
        <f t="shared" si="1"/>
        <v>50</v>
      </c>
      <c r="G14" s="328"/>
    </row>
    <row r="15" spans="1:7" ht="45">
      <c r="A15" s="439" t="s">
        <v>630</v>
      </c>
      <c r="B15" s="427">
        <v>1</v>
      </c>
      <c r="C15" s="428"/>
      <c r="D15" s="437"/>
      <c r="E15" s="326">
        <f t="shared" si="0"/>
        <v>25</v>
      </c>
      <c r="F15" s="327">
        <f t="shared" si="1"/>
        <v>0</v>
      </c>
      <c r="G15" s="328"/>
    </row>
    <row r="16" spans="1:7" ht="33.75">
      <c r="A16" s="435" t="s">
        <v>271</v>
      </c>
      <c r="B16" s="420"/>
      <c r="C16" s="421">
        <v>1</v>
      </c>
      <c r="D16" s="437"/>
      <c r="E16" s="326"/>
      <c r="F16" s="327">
        <f t="shared" si="1"/>
        <v>25</v>
      </c>
      <c r="G16" s="328"/>
    </row>
    <row r="17" spans="1:7" ht="22.5">
      <c r="A17" s="453" t="s">
        <v>272</v>
      </c>
      <c r="B17" s="420"/>
      <c r="C17" s="421">
        <v>2</v>
      </c>
      <c r="D17" s="437"/>
      <c r="E17" s="326"/>
      <c r="F17" s="327">
        <f t="shared" si="1"/>
        <v>50</v>
      </c>
      <c r="G17" s="328"/>
    </row>
    <row r="18" spans="1:7" ht="12.75">
      <c r="A18" s="453" t="s">
        <v>421</v>
      </c>
      <c r="B18" s="420">
        <v>1</v>
      </c>
      <c r="C18" s="421"/>
      <c r="D18" s="437"/>
      <c r="E18" s="326">
        <f t="shared" si="0"/>
        <v>25</v>
      </c>
      <c r="F18" s="327"/>
      <c r="G18" s="328"/>
    </row>
    <row r="19" spans="1:7" ht="45">
      <c r="A19" s="453" t="s">
        <v>397</v>
      </c>
      <c r="B19" s="420"/>
      <c r="C19" s="421">
        <v>1</v>
      </c>
      <c r="D19" s="437"/>
      <c r="E19" s="326"/>
      <c r="F19" s="327">
        <f t="shared" si="1"/>
        <v>25</v>
      </c>
      <c r="G19" s="328"/>
    </row>
    <row r="20" spans="1:7" ht="56.25">
      <c r="A20" s="453" t="s">
        <v>422</v>
      </c>
      <c r="B20" s="323">
        <v>3</v>
      </c>
      <c r="C20" s="324"/>
      <c r="D20" s="437"/>
      <c r="E20" s="326">
        <f t="shared" si="0"/>
        <v>75</v>
      </c>
      <c r="F20" s="327"/>
      <c r="G20" s="328"/>
    </row>
    <row r="21" spans="1:7" ht="12.75">
      <c r="A21" s="435" t="s">
        <v>947</v>
      </c>
      <c r="B21" s="323">
        <v>4</v>
      </c>
      <c r="C21" s="324"/>
      <c r="D21" s="437"/>
      <c r="E21" s="326">
        <f t="shared" si="0"/>
        <v>100</v>
      </c>
      <c r="F21" s="327"/>
      <c r="G21" s="328"/>
    </row>
    <row r="22" spans="1:7" ht="22.5">
      <c r="A22" s="439" t="s">
        <v>948</v>
      </c>
      <c r="B22" s="323">
        <v>4</v>
      </c>
      <c r="C22" s="324"/>
      <c r="D22" s="437"/>
      <c r="E22" s="326">
        <f t="shared" si="0"/>
        <v>100</v>
      </c>
      <c r="F22" s="327"/>
      <c r="G22" s="328"/>
    </row>
    <row r="23" spans="1:7" ht="12.75">
      <c r="A23" s="439" t="s">
        <v>631</v>
      </c>
      <c r="B23" s="323"/>
      <c r="C23" s="324">
        <v>1</v>
      </c>
      <c r="D23" s="437"/>
      <c r="E23" s="326"/>
      <c r="F23" s="327">
        <f t="shared" si="1"/>
        <v>25</v>
      </c>
      <c r="G23" s="328"/>
    </row>
    <row r="24" spans="1:7" ht="12.75">
      <c r="A24" s="453" t="s">
        <v>423</v>
      </c>
      <c r="B24" s="420">
        <v>1</v>
      </c>
      <c r="C24" s="421">
        <v>1</v>
      </c>
      <c r="D24" s="437">
        <v>1</v>
      </c>
      <c r="E24" s="326">
        <f t="shared" si="0"/>
        <v>25</v>
      </c>
      <c r="F24" s="327">
        <f t="shared" si="1"/>
        <v>25</v>
      </c>
      <c r="G24" s="328">
        <f>(100*D24)/4</f>
        <v>25</v>
      </c>
    </row>
    <row r="25" spans="1:7" ht="22.5">
      <c r="A25" s="453" t="s">
        <v>424</v>
      </c>
      <c r="B25" s="427"/>
      <c r="C25" s="428">
        <v>2</v>
      </c>
      <c r="D25" s="437"/>
      <c r="E25" s="326"/>
      <c r="F25" s="327">
        <f t="shared" si="1"/>
        <v>50</v>
      </c>
      <c r="G25" s="328"/>
    </row>
    <row r="26" spans="1:7" ht="12.75">
      <c r="A26" s="453" t="s">
        <v>425</v>
      </c>
      <c r="B26" s="323"/>
      <c r="C26" s="324">
        <v>2</v>
      </c>
      <c r="D26" s="437"/>
      <c r="E26" s="326"/>
      <c r="F26" s="327">
        <f t="shared" si="1"/>
        <v>50</v>
      </c>
      <c r="G26" s="328"/>
    </row>
    <row r="27" spans="1:7" ht="12.75">
      <c r="A27" s="453" t="s">
        <v>426</v>
      </c>
      <c r="B27" s="323"/>
      <c r="C27" s="324">
        <v>1</v>
      </c>
      <c r="D27" s="437">
        <v>1</v>
      </c>
      <c r="E27" s="326"/>
      <c r="F27" s="327">
        <f t="shared" si="1"/>
        <v>25</v>
      </c>
      <c r="G27" s="328">
        <f>(100*D27)/4</f>
        <v>25</v>
      </c>
    </row>
    <row r="28" spans="1:7" ht="12.75">
      <c r="A28" s="453" t="s">
        <v>427</v>
      </c>
      <c r="B28" s="323"/>
      <c r="C28" s="324">
        <v>2</v>
      </c>
      <c r="D28" s="437">
        <v>1</v>
      </c>
      <c r="E28" s="326"/>
      <c r="F28" s="327">
        <f t="shared" si="1"/>
        <v>50</v>
      </c>
      <c r="G28" s="328">
        <f>(100*D28)/4</f>
        <v>25</v>
      </c>
    </row>
    <row r="29" spans="1:7" ht="12.75">
      <c r="A29" s="453" t="s">
        <v>428</v>
      </c>
      <c r="B29" s="323">
        <v>3</v>
      </c>
      <c r="C29" s="324"/>
      <c r="D29" s="437"/>
      <c r="E29" s="326">
        <f t="shared" si="0"/>
        <v>75</v>
      </c>
      <c r="F29" s="327"/>
      <c r="G29" s="328"/>
    </row>
    <row r="30" spans="1:7" ht="12.75">
      <c r="A30" s="453" t="s">
        <v>429</v>
      </c>
      <c r="B30" s="323">
        <v>2</v>
      </c>
      <c r="C30" s="324"/>
      <c r="D30" s="437"/>
      <c r="E30" s="326">
        <f t="shared" si="0"/>
        <v>50</v>
      </c>
      <c r="F30" s="327"/>
      <c r="G30" s="328"/>
    </row>
    <row r="31" spans="1:7" ht="22.5">
      <c r="A31" s="453" t="s">
        <v>431</v>
      </c>
      <c r="B31" s="323">
        <v>1</v>
      </c>
      <c r="C31" s="324"/>
      <c r="D31" s="437">
        <v>2</v>
      </c>
      <c r="E31" s="326">
        <f t="shared" si="0"/>
        <v>25</v>
      </c>
      <c r="F31" s="327"/>
      <c r="G31" s="328">
        <f>(100*D31)/4</f>
        <v>50</v>
      </c>
    </row>
    <row r="32" spans="1:7" ht="22.5">
      <c r="A32" s="453" t="s">
        <v>430</v>
      </c>
      <c r="B32" s="323"/>
      <c r="C32" s="324"/>
      <c r="D32" s="437">
        <v>2</v>
      </c>
      <c r="E32" s="326">
        <f t="shared" si="0"/>
        <v>0</v>
      </c>
      <c r="F32" s="327"/>
      <c r="G32" s="328">
        <f>(100*D32)/4</f>
        <v>50</v>
      </c>
    </row>
    <row r="33" spans="1:7" ht="22.5">
      <c r="A33" s="435" t="s">
        <v>434</v>
      </c>
      <c r="B33" s="323">
        <v>1</v>
      </c>
      <c r="C33" s="324">
        <v>3</v>
      </c>
      <c r="D33" s="437"/>
      <c r="E33" s="326">
        <f t="shared" si="0"/>
        <v>25</v>
      </c>
      <c r="F33" s="327">
        <f t="shared" si="1"/>
        <v>75</v>
      </c>
      <c r="G33" s="328"/>
    </row>
    <row r="34" spans="1:7" ht="12.75">
      <c r="A34" s="435" t="s">
        <v>435</v>
      </c>
      <c r="B34" s="323">
        <v>4</v>
      </c>
      <c r="C34" s="324"/>
      <c r="D34" s="437"/>
      <c r="E34" s="326">
        <f t="shared" si="0"/>
        <v>100</v>
      </c>
      <c r="F34" s="327"/>
      <c r="G34" s="328"/>
    </row>
    <row r="35" spans="1:7" ht="12.75">
      <c r="A35" s="435" t="s">
        <v>949</v>
      </c>
      <c r="B35" s="323">
        <v>4</v>
      </c>
      <c r="C35" s="324"/>
      <c r="D35" s="437"/>
      <c r="E35" s="326">
        <f t="shared" si="0"/>
        <v>100</v>
      </c>
      <c r="F35" s="327"/>
      <c r="G35" s="328"/>
    </row>
    <row r="36" spans="1:7" ht="12.75">
      <c r="A36" s="435" t="s">
        <v>950</v>
      </c>
      <c r="B36" s="420">
        <v>4</v>
      </c>
      <c r="C36" s="421"/>
      <c r="D36" s="437"/>
      <c r="E36" s="326">
        <f t="shared" si="0"/>
        <v>100</v>
      </c>
      <c r="F36" s="327"/>
      <c r="G36" s="328"/>
    </row>
    <row r="37" spans="1:7" ht="12.75">
      <c r="A37" s="435" t="s">
        <v>951</v>
      </c>
      <c r="B37" s="420"/>
      <c r="C37" s="421">
        <v>1</v>
      </c>
      <c r="D37" s="437">
        <v>2</v>
      </c>
      <c r="E37" s="326"/>
      <c r="F37" s="327">
        <f t="shared" si="1"/>
        <v>25</v>
      </c>
      <c r="G37" s="328">
        <f>(100*D37)/4</f>
        <v>50</v>
      </c>
    </row>
    <row r="38" spans="1:7" ht="22.5">
      <c r="A38" s="435" t="s">
        <v>953</v>
      </c>
      <c r="B38" s="420">
        <v>1</v>
      </c>
      <c r="C38" s="421">
        <v>1</v>
      </c>
      <c r="D38" s="437">
        <v>2</v>
      </c>
      <c r="E38" s="326">
        <f t="shared" si="0"/>
        <v>25</v>
      </c>
      <c r="F38" s="327">
        <f t="shared" si="1"/>
        <v>25</v>
      </c>
      <c r="G38" s="328">
        <f>(100*D38)/4</f>
        <v>50</v>
      </c>
    </row>
    <row r="39" spans="1:7" ht="22.5">
      <c r="A39" s="435" t="s">
        <v>957</v>
      </c>
      <c r="B39" s="420">
        <v>4</v>
      </c>
      <c r="C39" s="421"/>
      <c r="D39" s="437"/>
      <c r="E39" s="326">
        <f t="shared" si="0"/>
        <v>100</v>
      </c>
      <c r="F39" s="327"/>
      <c r="G39" s="328"/>
    </row>
    <row r="40" spans="1:7" ht="22.5">
      <c r="A40" s="435" t="s">
        <v>436</v>
      </c>
      <c r="B40" s="420"/>
      <c r="C40" s="421">
        <v>4</v>
      </c>
      <c r="D40" s="437"/>
      <c r="E40" s="326"/>
      <c r="F40" s="327">
        <f t="shared" si="1"/>
        <v>100</v>
      </c>
      <c r="G40" s="328"/>
    </row>
    <row r="41" spans="1:7" ht="12.75">
      <c r="A41" s="435" t="s">
        <v>380</v>
      </c>
      <c r="B41" s="420">
        <v>1</v>
      </c>
      <c r="C41" s="421"/>
      <c r="D41" s="437">
        <v>3</v>
      </c>
      <c r="E41" s="326">
        <f t="shared" si="0"/>
        <v>25</v>
      </c>
      <c r="F41" s="327">
        <f t="shared" si="1"/>
        <v>0</v>
      </c>
      <c r="G41" s="328">
        <f>(100*D41)/4</f>
        <v>75</v>
      </c>
    </row>
    <row r="42" spans="1:7" ht="23.25" thickBot="1">
      <c r="A42" s="443" t="s">
        <v>579</v>
      </c>
      <c r="B42" s="455">
        <v>3</v>
      </c>
      <c r="C42" s="456"/>
      <c r="D42" s="445"/>
      <c r="E42" s="334">
        <f t="shared" si="0"/>
        <v>75</v>
      </c>
      <c r="F42" s="335"/>
      <c r="G42" s="336"/>
    </row>
  </sheetData>
  <printOptions/>
  <pageMargins left="0.75" right="0.75" top="1" bottom="1" header="0.5" footer="0.5"/>
  <pageSetup horizontalDpi="600" verticalDpi="600" orientation="landscape" paperSize="9" r:id="rId2"/>
  <drawing r:id="rId1"/>
</worksheet>
</file>

<file path=xl/worksheets/sheet25.xml><?xml version="1.0" encoding="utf-8"?>
<worksheet xmlns="http://schemas.openxmlformats.org/spreadsheetml/2006/main" xmlns:r="http://schemas.openxmlformats.org/officeDocument/2006/relationships">
  <dimension ref="A1:G265"/>
  <sheetViews>
    <sheetView workbookViewId="0" topLeftCell="A1">
      <selection activeCell="A1" sqref="A1:J21"/>
    </sheetView>
  </sheetViews>
  <sheetFormatPr defaultColWidth="9.140625" defaultRowHeight="12.75"/>
  <cols>
    <col min="1" max="1" width="21.7109375" style="7" customWidth="1"/>
    <col min="2" max="2" width="9.140625" style="7" customWidth="1"/>
    <col min="3" max="3" width="2.7109375" style="7" bestFit="1" customWidth="1"/>
    <col min="4" max="4" width="5.00390625" style="7" customWidth="1"/>
    <col min="5" max="6" width="5.7109375" style="7" bestFit="1" customWidth="1"/>
    <col min="7" max="7" width="5.7109375" style="7" customWidth="1"/>
  </cols>
  <sheetData>
    <row r="1" spans="1:3" ht="24.75" customHeight="1" thickBot="1">
      <c r="A1" s="342" t="s">
        <v>456</v>
      </c>
      <c r="B1" s="305"/>
      <c r="C1" s="364"/>
    </row>
    <row r="2" spans="1:3" ht="24.75" customHeight="1" thickBot="1">
      <c r="A2" s="296" t="s">
        <v>580</v>
      </c>
      <c r="B2" s="296" t="s">
        <v>1006</v>
      </c>
      <c r="C2" s="307"/>
    </row>
    <row r="3" spans="1:7" ht="24.75" customHeight="1" thickBot="1">
      <c r="A3" s="343" t="s">
        <v>280</v>
      </c>
      <c r="B3" s="312" t="s">
        <v>954</v>
      </c>
      <c r="C3" s="344" t="s">
        <v>955</v>
      </c>
      <c r="D3" s="311" t="s">
        <v>956</v>
      </c>
      <c r="E3" s="383" t="s">
        <v>732</v>
      </c>
      <c r="F3" s="384" t="s">
        <v>733</v>
      </c>
      <c r="G3" s="385" t="s">
        <v>734</v>
      </c>
    </row>
    <row r="4" spans="1:7" ht="12.75">
      <c r="A4" s="457" t="s">
        <v>986</v>
      </c>
      <c r="B4" s="458">
        <v>6</v>
      </c>
      <c r="C4" s="459"/>
      <c r="D4" s="460"/>
      <c r="E4" s="389">
        <f>(100*B4)/6</f>
        <v>100</v>
      </c>
      <c r="F4" s="390"/>
      <c r="G4" s="391"/>
    </row>
    <row r="5" spans="1:7" ht="12.75">
      <c r="A5" s="461" t="s">
        <v>458</v>
      </c>
      <c r="B5" s="462">
        <v>6</v>
      </c>
      <c r="C5" s="463"/>
      <c r="D5" s="464"/>
      <c r="E5" s="326">
        <f aca="true" t="shared" si="0" ref="E5:E21">(100*B5)/6</f>
        <v>100</v>
      </c>
      <c r="F5" s="327"/>
      <c r="G5" s="328"/>
    </row>
    <row r="6" spans="1:7" ht="22.5">
      <c r="A6" s="461" t="s">
        <v>945</v>
      </c>
      <c r="B6" s="462"/>
      <c r="C6" s="465">
        <v>1</v>
      </c>
      <c r="D6" s="464"/>
      <c r="E6" s="326">
        <f t="shared" si="0"/>
        <v>0</v>
      </c>
      <c r="F6" s="327">
        <f aca="true" t="shared" si="1" ref="F6:F21">(100*C6)/6</f>
        <v>16.666666666666668</v>
      </c>
      <c r="G6" s="328">
        <f aca="true" t="shared" si="2" ref="G6:G21">(100*D6)/6</f>
        <v>0</v>
      </c>
    </row>
    <row r="7" spans="1:7" ht="12.75">
      <c r="A7" s="461" t="s">
        <v>946</v>
      </c>
      <c r="B7" s="462">
        <v>6</v>
      </c>
      <c r="C7" s="465"/>
      <c r="D7" s="464"/>
      <c r="E7" s="326">
        <f t="shared" si="0"/>
        <v>100</v>
      </c>
      <c r="F7" s="327">
        <f t="shared" si="1"/>
        <v>0</v>
      </c>
      <c r="G7" s="328">
        <f t="shared" si="2"/>
        <v>0</v>
      </c>
    </row>
    <row r="8" spans="1:7" ht="22.5">
      <c r="A8" s="466" t="s">
        <v>437</v>
      </c>
      <c r="B8" s="462"/>
      <c r="C8" s="465">
        <v>6</v>
      </c>
      <c r="D8" s="464"/>
      <c r="E8" s="326">
        <f t="shared" si="0"/>
        <v>0</v>
      </c>
      <c r="F8" s="327">
        <f t="shared" si="1"/>
        <v>100</v>
      </c>
      <c r="G8" s="328">
        <f t="shared" si="2"/>
        <v>0</v>
      </c>
    </row>
    <row r="9" spans="1:7" ht="12.75">
      <c r="A9" s="466" t="s">
        <v>947</v>
      </c>
      <c r="B9" s="462">
        <v>6</v>
      </c>
      <c r="C9" s="465"/>
      <c r="D9" s="464"/>
      <c r="E9" s="326">
        <f t="shared" si="0"/>
        <v>100</v>
      </c>
      <c r="F9" s="327">
        <f t="shared" si="1"/>
        <v>0</v>
      </c>
      <c r="G9" s="328">
        <f t="shared" si="2"/>
        <v>0</v>
      </c>
    </row>
    <row r="10" spans="1:7" ht="22.5">
      <c r="A10" s="466" t="s">
        <v>935</v>
      </c>
      <c r="B10" s="462">
        <v>6</v>
      </c>
      <c r="C10" s="465"/>
      <c r="D10" s="464"/>
      <c r="E10" s="326">
        <f t="shared" si="0"/>
        <v>100</v>
      </c>
      <c r="F10" s="327">
        <f t="shared" si="1"/>
        <v>0</v>
      </c>
      <c r="G10" s="328">
        <f t="shared" si="2"/>
        <v>0</v>
      </c>
    </row>
    <row r="11" spans="1:7" ht="22.5">
      <c r="A11" s="466" t="s">
        <v>936</v>
      </c>
      <c r="B11" s="462"/>
      <c r="C11" s="465">
        <v>6</v>
      </c>
      <c r="D11" s="464"/>
      <c r="E11" s="326">
        <f t="shared" si="0"/>
        <v>0</v>
      </c>
      <c r="F11" s="327">
        <f t="shared" si="1"/>
        <v>100</v>
      </c>
      <c r="G11" s="328">
        <f t="shared" si="2"/>
        <v>0</v>
      </c>
    </row>
    <row r="12" spans="1:7" ht="12.75">
      <c r="A12" s="466" t="s">
        <v>937</v>
      </c>
      <c r="B12" s="467"/>
      <c r="C12" s="463"/>
      <c r="D12" s="464">
        <v>6</v>
      </c>
      <c r="E12" s="326">
        <f t="shared" si="0"/>
        <v>0</v>
      </c>
      <c r="F12" s="327">
        <f t="shared" si="1"/>
        <v>0</v>
      </c>
      <c r="G12" s="328">
        <f t="shared" si="2"/>
        <v>100</v>
      </c>
    </row>
    <row r="13" spans="1:7" ht="12.75">
      <c r="A13" s="466" t="s">
        <v>938</v>
      </c>
      <c r="B13" s="462"/>
      <c r="C13" s="465"/>
      <c r="D13" s="464"/>
      <c r="E13" s="326">
        <f t="shared" si="0"/>
        <v>0</v>
      </c>
      <c r="F13" s="327">
        <f t="shared" si="1"/>
        <v>0</v>
      </c>
      <c r="G13" s="328">
        <f t="shared" si="2"/>
        <v>0</v>
      </c>
    </row>
    <row r="14" spans="1:7" ht="12.75">
      <c r="A14" s="466" t="s">
        <v>939</v>
      </c>
      <c r="B14" s="462">
        <v>6</v>
      </c>
      <c r="C14" s="465"/>
      <c r="D14" s="464"/>
      <c r="E14" s="326">
        <f t="shared" si="0"/>
        <v>100</v>
      </c>
      <c r="F14" s="327">
        <f t="shared" si="1"/>
        <v>0</v>
      </c>
      <c r="G14" s="328">
        <f t="shared" si="2"/>
        <v>0</v>
      </c>
    </row>
    <row r="15" spans="1:7" ht="12.75">
      <c r="A15" s="466" t="s">
        <v>940</v>
      </c>
      <c r="B15" s="462"/>
      <c r="C15" s="465"/>
      <c r="D15" s="464">
        <v>6</v>
      </c>
      <c r="E15" s="326">
        <f t="shared" si="0"/>
        <v>0</v>
      </c>
      <c r="F15" s="327">
        <f t="shared" si="1"/>
        <v>0</v>
      </c>
      <c r="G15" s="328">
        <f t="shared" si="2"/>
        <v>100</v>
      </c>
    </row>
    <row r="16" spans="1:7" ht="22.5">
      <c r="A16" s="466" t="s">
        <v>952</v>
      </c>
      <c r="B16" s="462">
        <v>5</v>
      </c>
      <c r="C16" s="465"/>
      <c r="D16" s="464"/>
      <c r="E16" s="326">
        <f t="shared" si="0"/>
        <v>83.33333333333333</v>
      </c>
      <c r="F16" s="327">
        <f t="shared" si="1"/>
        <v>0</v>
      </c>
      <c r="G16" s="328">
        <f t="shared" si="2"/>
        <v>0</v>
      </c>
    </row>
    <row r="17" spans="1:7" ht="22.5">
      <c r="A17" s="466" t="s">
        <v>953</v>
      </c>
      <c r="B17" s="462">
        <v>6</v>
      </c>
      <c r="C17" s="465"/>
      <c r="D17" s="464"/>
      <c r="E17" s="326">
        <f t="shared" si="0"/>
        <v>100</v>
      </c>
      <c r="F17" s="327">
        <f t="shared" si="1"/>
        <v>0</v>
      </c>
      <c r="G17" s="328">
        <f t="shared" si="2"/>
        <v>0</v>
      </c>
    </row>
    <row r="18" spans="1:7" ht="22.5">
      <c r="A18" s="466" t="s">
        <v>941</v>
      </c>
      <c r="B18" s="462">
        <v>6</v>
      </c>
      <c r="C18" s="465"/>
      <c r="D18" s="464"/>
      <c r="E18" s="326">
        <f t="shared" si="0"/>
        <v>100</v>
      </c>
      <c r="F18" s="327">
        <f t="shared" si="1"/>
        <v>0</v>
      </c>
      <c r="G18" s="328">
        <f t="shared" si="2"/>
        <v>0</v>
      </c>
    </row>
    <row r="19" spans="1:7" ht="22.5">
      <c r="A19" s="461" t="s">
        <v>942</v>
      </c>
      <c r="B19" s="462"/>
      <c r="C19" s="468">
        <v>6</v>
      </c>
      <c r="D19" s="464"/>
      <c r="E19" s="326">
        <f t="shared" si="0"/>
        <v>0</v>
      </c>
      <c r="F19" s="327">
        <f t="shared" si="1"/>
        <v>100</v>
      </c>
      <c r="G19" s="328">
        <f t="shared" si="2"/>
        <v>0</v>
      </c>
    </row>
    <row r="20" spans="1:7" ht="12.75">
      <c r="A20" s="461" t="s">
        <v>943</v>
      </c>
      <c r="B20" s="462"/>
      <c r="C20" s="468"/>
      <c r="D20" s="464">
        <v>6</v>
      </c>
      <c r="E20" s="326">
        <f t="shared" si="0"/>
        <v>0</v>
      </c>
      <c r="F20" s="327">
        <f t="shared" si="1"/>
        <v>0</v>
      </c>
      <c r="G20" s="328">
        <f t="shared" si="2"/>
        <v>100</v>
      </c>
    </row>
    <row r="21" spans="1:7" ht="23.25" thickBot="1">
      <c r="A21" s="469" t="s">
        <v>579</v>
      </c>
      <c r="B21" s="470">
        <v>4</v>
      </c>
      <c r="C21" s="471"/>
      <c r="D21" s="472">
        <v>2</v>
      </c>
      <c r="E21" s="334">
        <f t="shared" si="0"/>
        <v>66.66666666666667</v>
      </c>
      <c r="F21" s="335">
        <f t="shared" si="1"/>
        <v>0</v>
      </c>
      <c r="G21" s="336">
        <f t="shared" si="2"/>
        <v>33.333333333333336</v>
      </c>
    </row>
    <row r="22" spans="1:5" ht="12.75">
      <c r="A22" s="473"/>
      <c r="B22" s="355"/>
      <c r="C22" s="474"/>
      <c r="D22" s="475"/>
      <c r="E22" s="475"/>
    </row>
    <row r="23" spans="1:5" ht="12.75">
      <c r="A23" s="355"/>
      <c r="B23" s="355"/>
      <c r="C23" s="355"/>
      <c r="D23" s="475"/>
      <c r="E23" s="475"/>
    </row>
    <row r="24" spans="1:5" ht="12.75">
      <c r="A24" s="355"/>
      <c r="B24" s="355"/>
      <c r="C24" s="355"/>
      <c r="D24" s="475"/>
      <c r="E24" s="475"/>
    </row>
    <row r="25" spans="1:5" ht="12.75">
      <c r="A25" s="355"/>
      <c r="B25" s="355"/>
      <c r="C25" s="355"/>
      <c r="D25" s="475"/>
      <c r="E25" s="475"/>
    </row>
    <row r="26" spans="1:5" ht="12.75">
      <c r="A26" s="355"/>
      <c r="B26" s="355"/>
      <c r="C26" s="355"/>
      <c r="D26" s="475"/>
      <c r="E26" s="475"/>
    </row>
    <row r="27" spans="1:5" ht="12.75">
      <c r="A27" s="474"/>
      <c r="B27" s="474"/>
      <c r="C27" s="474"/>
      <c r="D27" s="475"/>
      <c r="E27" s="475"/>
    </row>
    <row r="28" spans="1:5" ht="12.75">
      <c r="A28" s="474"/>
      <c r="B28" s="474"/>
      <c r="C28" s="474"/>
      <c r="D28" s="475"/>
      <c r="E28" s="475"/>
    </row>
    <row r="29" spans="1:5" ht="12.75">
      <c r="A29" s="474"/>
      <c r="B29" s="474"/>
      <c r="C29" s="474"/>
      <c r="D29" s="475"/>
      <c r="E29" s="475"/>
    </row>
    <row r="30" spans="1:5" ht="12.75">
      <c r="A30" s="474"/>
      <c r="B30" s="474"/>
      <c r="C30" s="474"/>
      <c r="D30" s="475"/>
      <c r="E30" s="475"/>
    </row>
    <row r="31" spans="1:5" ht="12.75">
      <c r="A31" s="355"/>
      <c r="B31" s="355"/>
      <c r="C31" s="355"/>
      <c r="D31" s="475"/>
      <c r="E31" s="475"/>
    </row>
    <row r="32" spans="1:5" ht="12.75">
      <c r="A32" s="355"/>
      <c r="B32" s="355"/>
      <c r="C32" s="355"/>
      <c r="D32" s="475"/>
      <c r="E32" s="475"/>
    </row>
    <row r="33" spans="1:5" ht="12.75">
      <c r="A33" s="355"/>
      <c r="B33" s="355"/>
      <c r="C33" s="355"/>
      <c r="D33" s="475"/>
      <c r="E33" s="475"/>
    </row>
    <row r="34" spans="1:5" ht="12.75">
      <c r="A34" s="355"/>
      <c r="B34" s="355"/>
      <c r="C34" s="355"/>
      <c r="D34" s="475"/>
      <c r="E34" s="475"/>
    </row>
    <row r="35" spans="1:5" ht="12.75">
      <c r="A35" s="355"/>
      <c r="B35" s="355"/>
      <c r="C35" s="355"/>
      <c r="D35" s="475"/>
      <c r="E35" s="475"/>
    </row>
    <row r="36" spans="1:5" ht="12.75">
      <c r="A36" s="355"/>
      <c r="B36" s="355"/>
      <c r="C36" s="355"/>
      <c r="D36" s="475"/>
      <c r="E36" s="475"/>
    </row>
    <row r="37" spans="1:3" ht="12.75">
      <c r="A37" s="379"/>
      <c r="B37" s="379"/>
      <c r="C37" s="379"/>
    </row>
    <row r="38" spans="1:3" ht="12.75">
      <c r="A38" s="379"/>
      <c r="B38" s="379"/>
      <c r="C38" s="379"/>
    </row>
    <row r="39" spans="1:3" ht="12.75">
      <c r="A39" s="379"/>
      <c r="B39" s="379"/>
      <c r="C39" s="379"/>
    </row>
    <row r="40" spans="1:3" ht="12.75">
      <c r="A40" s="379"/>
      <c r="B40" s="379"/>
      <c r="C40" s="379"/>
    </row>
    <row r="41" spans="1:3" ht="12.75">
      <c r="A41" s="379"/>
      <c r="B41" s="379"/>
      <c r="C41" s="379"/>
    </row>
    <row r="42" spans="1:3" ht="12.75">
      <c r="A42" s="379"/>
      <c r="B42" s="379"/>
      <c r="C42" s="379"/>
    </row>
    <row r="43" spans="1:3" ht="12.75">
      <c r="A43" s="379"/>
      <c r="B43" s="379"/>
      <c r="C43" s="379"/>
    </row>
    <row r="44" spans="1:3" ht="12.75">
      <c r="A44" s="379"/>
      <c r="B44" s="379"/>
      <c r="C44" s="379"/>
    </row>
    <row r="45" spans="1:3" ht="12.75">
      <c r="A45" s="341"/>
      <c r="B45" s="341"/>
      <c r="C45" s="341"/>
    </row>
    <row r="46" spans="1:3" ht="12.75">
      <c r="A46" s="341"/>
      <c r="B46" s="341"/>
      <c r="C46" s="341"/>
    </row>
    <row r="47" spans="1:3" ht="12.75">
      <c r="A47" s="341"/>
      <c r="B47" s="341"/>
      <c r="C47" s="341"/>
    </row>
    <row r="48" spans="1:3" ht="12.75">
      <c r="A48" s="341"/>
      <c r="B48" s="341"/>
      <c r="C48" s="341"/>
    </row>
    <row r="49" spans="1:3" ht="12.75">
      <c r="A49" s="341"/>
      <c r="B49" s="341"/>
      <c r="C49" s="341"/>
    </row>
    <row r="50" spans="1:3" ht="12.75">
      <c r="A50" s="341"/>
      <c r="B50" s="341"/>
      <c r="C50" s="341"/>
    </row>
    <row r="51" spans="1:3" ht="12.75">
      <c r="A51" s="341"/>
      <c r="B51" s="341"/>
      <c r="C51" s="341"/>
    </row>
    <row r="52" spans="1:3" ht="12.75">
      <c r="A52" s="341"/>
      <c r="B52" s="341"/>
      <c r="C52" s="341"/>
    </row>
    <row r="53" spans="1:3" ht="12.75">
      <c r="A53" s="341"/>
      <c r="B53" s="341"/>
      <c r="C53" s="341"/>
    </row>
    <row r="54" spans="1:3" ht="12.75">
      <c r="A54" s="341"/>
      <c r="B54" s="341"/>
      <c r="C54" s="341"/>
    </row>
    <row r="55" spans="1:3" ht="12.75">
      <c r="A55" s="341"/>
      <c r="B55" s="415"/>
      <c r="C55" s="415"/>
    </row>
    <row r="56" spans="1:3" ht="12.75">
      <c r="A56" s="337"/>
      <c r="B56" s="337"/>
      <c r="C56" s="337"/>
    </row>
    <row r="57" spans="1:3" ht="12.75">
      <c r="A57" s="337"/>
      <c r="B57" s="337"/>
      <c r="C57" s="337"/>
    </row>
    <row r="58" spans="1:3" ht="12.75">
      <c r="A58" s="337"/>
      <c r="B58" s="337"/>
      <c r="C58" s="337"/>
    </row>
    <row r="59" spans="1:3" ht="12.75">
      <c r="A59" s="337"/>
      <c r="B59" s="337"/>
      <c r="C59" s="337"/>
    </row>
    <row r="60" spans="1:3" ht="12.75">
      <c r="A60" s="337"/>
      <c r="B60" s="337"/>
      <c r="C60" s="337"/>
    </row>
    <row r="61" spans="1:3" ht="12.75">
      <c r="A61" s="337"/>
      <c r="B61" s="337"/>
      <c r="C61" s="337"/>
    </row>
    <row r="62" spans="1:3" ht="12.75">
      <c r="A62" s="337"/>
      <c r="B62" s="337"/>
      <c r="C62" s="337"/>
    </row>
    <row r="63" spans="1:3" ht="12.75">
      <c r="A63" s="337"/>
      <c r="B63" s="337"/>
      <c r="C63" s="337"/>
    </row>
    <row r="64" spans="1:3" ht="12.75">
      <c r="A64" s="337"/>
      <c r="B64" s="337"/>
      <c r="C64" s="337"/>
    </row>
    <row r="65" spans="1:3" ht="12.75">
      <c r="A65" s="337"/>
      <c r="B65" s="337"/>
      <c r="C65" s="337"/>
    </row>
    <row r="66" spans="1:3" ht="12.75">
      <c r="A66" s="337"/>
      <c r="B66" s="337"/>
      <c r="C66" s="337"/>
    </row>
    <row r="67" spans="1:3" ht="12.75">
      <c r="A67" s="337"/>
      <c r="B67" s="337"/>
      <c r="C67" s="337"/>
    </row>
    <row r="68" spans="1:3" ht="12.75">
      <c r="A68" s="337"/>
      <c r="B68" s="337"/>
      <c r="C68" s="337"/>
    </row>
    <row r="69" spans="1:3" ht="12.75">
      <c r="A69" s="337"/>
      <c r="B69" s="337"/>
      <c r="C69" s="337"/>
    </row>
    <row r="70" spans="1:3" ht="12.75">
      <c r="A70" s="337"/>
      <c r="B70" s="337"/>
      <c r="C70" s="337"/>
    </row>
    <row r="71" spans="1:3" ht="12.75">
      <c r="A71" s="337"/>
      <c r="B71" s="337"/>
      <c r="C71" s="337"/>
    </row>
    <row r="72" spans="1:3" ht="12.75">
      <c r="A72" s="337"/>
      <c r="B72" s="337"/>
      <c r="C72" s="337"/>
    </row>
    <row r="73" spans="1:3" ht="12.75">
      <c r="A73" s="337"/>
      <c r="B73" s="337"/>
      <c r="C73" s="337"/>
    </row>
    <row r="74" spans="1:3" ht="12.75">
      <c r="A74" s="337"/>
      <c r="B74" s="337"/>
      <c r="C74" s="337"/>
    </row>
    <row r="75" spans="1:3" ht="12.75">
      <c r="A75" s="337"/>
      <c r="B75" s="337"/>
      <c r="C75" s="337"/>
    </row>
    <row r="76" spans="1:3" ht="12.75">
      <c r="A76" s="337"/>
      <c r="B76" s="337"/>
      <c r="C76" s="337"/>
    </row>
    <row r="77" spans="1:3" ht="12.75">
      <c r="A77" s="337"/>
      <c r="B77" s="337"/>
      <c r="C77" s="337"/>
    </row>
    <row r="78" spans="1:3" ht="12.75">
      <c r="A78" s="337"/>
      <c r="B78" s="337"/>
      <c r="C78" s="337"/>
    </row>
    <row r="79" spans="1:3" ht="12.75">
      <c r="A79" s="337"/>
      <c r="B79" s="337"/>
      <c r="C79" s="337"/>
    </row>
    <row r="80" spans="1:3" ht="12.75">
      <c r="A80" s="337"/>
      <c r="B80" s="337"/>
      <c r="C80" s="337"/>
    </row>
    <row r="81" spans="1:3" ht="12.75">
      <c r="A81" s="337"/>
      <c r="B81" s="337"/>
      <c r="C81" s="337"/>
    </row>
    <row r="82" spans="1:3" ht="12.75">
      <c r="A82" s="337"/>
      <c r="B82" s="337"/>
      <c r="C82" s="337"/>
    </row>
    <row r="83" spans="1:3" ht="12.75">
      <c r="A83" s="337"/>
      <c r="B83" s="337"/>
      <c r="C83" s="337"/>
    </row>
    <row r="84" spans="1:3" ht="12.75">
      <c r="A84" s="337"/>
      <c r="B84" s="337"/>
      <c r="C84" s="337"/>
    </row>
    <row r="85" spans="1:3" ht="12.75">
      <c r="A85" s="337"/>
      <c r="B85" s="337"/>
      <c r="C85" s="337"/>
    </row>
    <row r="86" spans="1:3" ht="12.75">
      <c r="A86" s="337"/>
      <c r="B86" s="337"/>
      <c r="C86" s="337"/>
    </row>
    <row r="87" spans="1:3" ht="12.75">
      <c r="A87" s="337"/>
      <c r="B87" s="337"/>
      <c r="C87" s="337"/>
    </row>
    <row r="88" spans="1:3" ht="12.75">
      <c r="A88" s="337"/>
      <c r="B88" s="337"/>
      <c r="C88" s="337"/>
    </row>
    <row r="89" spans="1:3" ht="12.75">
      <c r="A89" s="337"/>
      <c r="B89" s="337"/>
      <c r="C89" s="337"/>
    </row>
    <row r="90" spans="1:3" ht="12.75">
      <c r="A90" s="337"/>
      <c r="B90" s="337"/>
      <c r="C90" s="337"/>
    </row>
    <row r="91" spans="1:3" ht="12.75">
      <c r="A91" s="337"/>
      <c r="B91" s="337"/>
      <c r="C91" s="337"/>
    </row>
    <row r="92" spans="1:3" ht="12.75">
      <c r="A92" s="337"/>
      <c r="B92" s="337"/>
      <c r="C92" s="337"/>
    </row>
    <row r="93" spans="1:3" ht="12.75">
      <c r="A93" s="337"/>
      <c r="B93" s="337"/>
      <c r="C93" s="337"/>
    </row>
    <row r="94" spans="1:3" ht="12.75">
      <c r="A94" s="337"/>
      <c r="B94" s="337"/>
      <c r="C94" s="337"/>
    </row>
    <row r="95" spans="1:3" ht="12.75">
      <c r="A95" s="337"/>
      <c r="B95" s="337"/>
      <c r="C95" s="337"/>
    </row>
    <row r="96" spans="1:3" ht="12.75">
      <c r="A96" s="337"/>
      <c r="B96" s="337"/>
      <c r="C96" s="337"/>
    </row>
    <row r="97" spans="1:3" ht="12.75">
      <c r="A97" s="337"/>
      <c r="B97" s="337"/>
      <c r="C97" s="337"/>
    </row>
    <row r="98" spans="1:3" ht="12.75">
      <c r="A98" s="337"/>
      <c r="B98" s="337"/>
      <c r="C98" s="337"/>
    </row>
    <row r="99" spans="1:3" ht="12.75">
      <c r="A99" s="337"/>
      <c r="B99" s="337"/>
      <c r="C99" s="337"/>
    </row>
    <row r="100" spans="1:3" ht="12.75">
      <c r="A100" s="337"/>
      <c r="B100" s="337"/>
      <c r="C100" s="337"/>
    </row>
    <row r="101" spans="1:3" ht="12.75">
      <c r="A101" s="337"/>
      <c r="B101" s="337"/>
      <c r="C101" s="337"/>
    </row>
    <row r="102" spans="1:3" ht="12.75">
      <c r="A102" s="337"/>
      <c r="B102" s="337"/>
      <c r="C102" s="337"/>
    </row>
    <row r="103" spans="1:3" ht="12.75">
      <c r="A103" s="337"/>
      <c r="B103" s="337"/>
      <c r="C103" s="337"/>
    </row>
    <row r="104" spans="1:3" ht="12.75">
      <c r="A104" s="337"/>
      <c r="B104" s="337"/>
      <c r="C104" s="337"/>
    </row>
    <row r="105" spans="1:3" ht="12.75">
      <c r="A105" s="337"/>
      <c r="B105" s="337"/>
      <c r="C105" s="337"/>
    </row>
    <row r="106" spans="1:3" ht="12.75">
      <c r="A106" s="337"/>
      <c r="B106" s="337"/>
      <c r="C106" s="337"/>
    </row>
    <row r="107" spans="1:3" ht="12.75">
      <c r="A107" s="337"/>
      <c r="B107" s="337"/>
      <c r="C107" s="337"/>
    </row>
    <row r="108" spans="1:3" ht="12.75">
      <c r="A108" s="337"/>
      <c r="B108" s="337"/>
      <c r="C108" s="337"/>
    </row>
    <row r="109" spans="1:3" ht="12.75">
      <c r="A109" s="337"/>
      <c r="B109" s="337"/>
      <c r="C109" s="337"/>
    </row>
    <row r="110" spans="1:3" ht="12.75">
      <c r="A110" s="337"/>
      <c r="B110" s="337"/>
      <c r="C110" s="337"/>
    </row>
    <row r="111" spans="1:3" ht="12.75">
      <c r="A111" s="337"/>
      <c r="B111" s="337"/>
      <c r="C111" s="337"/>
    </row>
    <row r="112" spans="1:3" ht="12.75">
      <c r="A112" s="337"/>
      <c r="B112" s="337"/>
      <c r="C112" s="337"/>
    </row>
    <row r="113" spans="1:3" ht="12.75">
      <c r="A113" s="337"/>
      <c r="B113" s="337"/>
      <c r="C113" s="337"/>
    </row>
    <row r="114" spans="1:3" ht="12.75">
      <c r="A114" s="337"/>
      <c r="B114" s="337"/>
      <c r="C114" s="337"/>
    </row>
    <row r="115" spans="1:3" ht="12.75">
      <c r="A115" s="337"/>
      <c r="B115" s="337"/>
      <c r="C115" s="337"/>
    </row>
    <row r="116" spans="1:3" ht="12.75">
      <c r="A116" s="337"/>
      <c r="B116" s="337"/>
      <c r="C116" s="337"/>
    </row>
    <row r="117" spans="1:3" ht="12.75">
      <c r="A117" s="337"/>
      <c r="B117" s="337"/>
      <c r="C117" s="337"/>
    </row>
    <row r="118" spans="1:3" ht="12.75">
      <c r="A118" s="337"/>
      <c r="B118" s="337"/>
      <c r="C118" s="337"/>
    </row>
    <row r="119" spans="1:3" ht="12.75">
      <c r="A119" s="337"/>
      <c r="B119" s="337"/>
      <c r="C119" s="337"/>
    </row>
    <row r="120" spans="1:3" ht="12.75">
      <c r="A120" s="337"/>
      <c r="B120" s="337"/>
      <c r="C120" s="337"/>
    </row>
    <row r="121" spans="1:3" ht="12.75">
      <c r="A121" s="337"/>
      <c r="B121" s="337"/>
      <c r="C121" s="337"/>
    </row>
    <row r="122" spans="1:3" ht="12.75">
      <c r="A122" s="337"/>
      <c r="B122" s="337"/>
      <c r="C122" s="337"/>
    </row>
    <row r="123" spans="1:3" ht="12.75">
      <c r="A123" s="337"/>
      <c r="B123" s="337"/>
      <c r="C123" s="337"/>
    </row>
    <row r="124" spans="1:3" ht="12.75">
      <c r="A124" s="337"/>
      <c r="B124" s="337"/>
      <c r="C124" s="337"/>
    </row>
    <row r="125" spans="1:3" ht="12.75">
      <c r="A125" s="337"/>
      <c r="B125" s="337"/>
      <c r="C125" s="337"/>
    </row>
    <row r="126" spans="1:3" ht="12.75">
      <c r="A126" s="337"/>
      <c r="B126" s="337"/>
      <c r="C126" s="337"/>
    </row>
    <row r="127" spans="1:3" ht="12.75">
      <c r="A127" s="337"/>
      <c r="B127" s="337"/>
      <c r="C127" s="337"/>
    </row>
    <row r="128" spans="1:3" ht="12.75">
      <c r="A128" s="337"/>
      <c r="B128" s="337"/>
      <c r="C128" s="337"/>
    </row>
    <row r="129" spans="1:3" ht="12.75">
      <c r="A129" s="337"/>
      <c r="B129" s="337"/>
      <c r="C129" s="337"/>
    </row>
    <row r="130" spans="1:3" ht="12.75">
      <c r="A130" s="337"/>
      <c r="B130" s="337"/>
      <c r="C130" s="337"/>
    </row>
    <row r="131" spans="1:3" ht="12.75">
      <c r="A131" s="337"/>
      <c r="B131" s="337"/>
      <c r="C131" s="337"/>
    </row>
    <row r="132" spans="1:3" ht="12.75">
      <c r="A132" s="337"/>
      <c r="B132" s="337"/>
      <c r="C132" s="337"/>
    </row>
    <row r="133" spans="1:3" ht="12.75">
      <c r="A133" s="337"/>
      <c r="B133" s="337"/>
      <c r="C133" s="337"/>
    </row>
    <row r="134" spans="1:3" ht="12.75">
      <c r="A134" s="337"/>
      <c r="B134" s="337"/>
      <c r="C134" s="337"/>
    </row>
    <row r="135" spans="1:3" ht="12.75">
      <c r="A135" s="337"/>
      <c r="B135" s="337"/>
      <c r="C135" s="337"/>
    </row>
    <row r="136" spans="1:3" ht="12.75">
      <c r="A136" s="337"/>
      <c r="B136" s="337"/>
      <c r="C136" s="337"/>
    </row>
    <row r="137" spans="1:3" ht="12.75">
      <c r="A137" s="337"/>
      <c r="B137" s="337"/>
      <c r="C137" s="337"/>
    </row>
    <row r="138" spans="1:3" ht="12.75">
      <c r="A138" s="337"/>
      <c r="B138" s="337"/>
      <c r="C138" s="337"/>
    </row>
    <row r="139" spans="1:3" ht="12.75">
      <c r="A139" s="337"/>
      <c r="B139" s="337"/>
      <c r="C139" s="337"/>
    </row>
    <row r="140" spans="1:3" ht="12.75">
      <c r="A140" s="337"/>
      <c r="B140" s="337"/>
      <c r="C140" s="337"/>
    </row>
    <row r="141" spans="1:3" ht="12.75">
      <c r="A141" s="337"/>
      <c r="B141" s="337"/>
      <c r="C141" s="337"/>
    </row>
    <row r="142" spans="1:3" ht="12.75">
      <c r="A142" s="337"/>
      <c r="B142" s="337"/>
      <c r="C142" s="337"/>
    </row>
    <row r="143" spans="1:3" ht="12.75">
      <c r="A143" s="337"/>
      <c r="B143" s="337"/>
      <c r="C143" s="337"/>
    </row>
    <row r="144" spans="1:3" ht="12.75">
      <c r="A144" s="337"/>
      <c r="B144" s="337"/>
      <c r="C144" s="337"/>
    </row>
    <row r="145" spans="1:3" ht="12.75">
      <c r="A145" s="337"/>
      <c r="B145" s="337"/>
      <c r="C145" s="337"/>
    </row>
    <row r="146" spans="1:3" ht="12.75">
      <c r="A146" s="337"/>
      <c r="B146" s="337"/>
      <c r="C146" s="337"/>
    </row>
    <row r="147" spans="1:3" ht="12.75">
      <c r="A147" s="337"/>
      <c r="B147" s="337"/>
      <c r="C147" s="337"/>
    </row>
    <row r="148" spans="1:3" ht="12.75">
      <c r="A148" s="337"/>
      <c r="B148" s="337"/>
      <c r="C148" s="337"/>
    </row>
    <row r="149" spans="1:3" ht="12.75">
      <c r="A149" s="337"/>
      <c r="B149" s="337"/>
      <c r="C149" s="337"/>
    </row>
    <row r="150" spans="1:3" ht="12.75">
      <c r="A150" s="337"/>
      <c r="B150" s="337"/>
      <c r="C150" s="337"/>
    </row>
    <row r="151" spans="1:3" ht="12.75">
      <c r="A151" s="337"/>
      <c r="B151" s="337"/>
      <c r="C151" s="337"/>
    </row>
    <row r="152" spans="1:3" ht="12.75">
      <c r="A152" s="337"/>
      <c r="B152" s="337"/>
      <c r="C152" s="337"/>
    </row>
    <row r="153" spans="1:3" ht="12.75">
      <c r="A153" s="337"/>
      <c r="B153" s="337"/>
      <c r="C153" s="337"/>
    </row>
    <row r="154" spans="1:3" ht="12.75">
      <c r="A154" s="337"/>
      <c r="B154" s="337"/>
      <c r="C154" s="337"/>
    </row>
    <row r="155" spans="1:3" ht="12.75">
      <c r="A155" s="337"/>
      <c r="B155" s="337"/>
      <c r="C155" s="337"/>
    </row>
    <row r="156" spans="1:3" ht="12.75">
      <c r="A156" s="337"/>
      <c r="B156" s="337"/>
      <c r="C156" s="337"/>
    </row>
    <row r="157" spans="1:3" ht="12.75">
      <c r="A157" s="337"/>
      <c r="B157" s="337"/>
      <c r="C157" s="337"/>
    </row>
    <row r="158" spans="1:3" ht="12.75">
      <c r="A158" s="337"/>
      <c r="B158" s="337"/>
      <c r="C158" s="337"/>
    </row>
    <row r="159" spans="1:3" ht="12.75">
      <c r="A159" s="337"/>
      <c r="B159" s="337"/>
      <c r="C159" s="337"/>
    </row>
    <row r="160" spans="1:3" ht="12.75">
      <c r="A160" s="337"/>
      <c r="B160" s="337"/>
      <c r="C160" s="337"/>
    </row>
    <row r="161" spans="1:3" ht="12.75">
      <c r="A161" s="337"/>
      <c r="B161" s="337"/>
      <c r="C161" s="337"/>
    </row>
    <row r="162" spans="1:3" ht="12.75">
      <c r="A162" s="337"/>
      <c r="B162" s="337"/>
      <c r="C162" s="337"/>
    </row>
    <row r="163" spans="1:3" ht="12.75">
      <c r="A163" s="337"/>
      <c r="B163" s="337"/>
      <c r="C163" s="337"/>
    </row>
    <row r="164" spans="1:3" ht="12.75">
      <c r="A164" s="337"/>
      <c r="B164" s="337"/>
      <c r="C164" s="337"/>
    </row>
    <row r="165" spans="1:3" ht="12.75">
      <c r="A165" s="337"/>
      <c r="B165" s="337"/>
      <c r="C165" s="337"/>
    </row>
    <row r="166" spans="1:3" ht="12.75">
      <c r="A166" s="337"/>
      <c r="B166" s="337"/>
      <c r="C166" s="337"/>
    </row>
    <row r="167" spans="1:3" ht="12.75">
      <c r="A167" s="337"/>
      <c r="B167" s="337"/>
      <c r="C167" s="337"/>
    </row>
    <row r="168" spans="1:3" ht="12.75">
      <c r="A168" s="337"/>
      <c r="B168" s="337"/>
      <c r="C168" s="337"/>
    </row>
    <row r="169" spans="1:3" ht="12.75">
      <c r="A169" s="337"/>
      <c r="B169" s="337"/>
      <c r="C169" s="337"/>
    </row>
    <row r="170" spans="1:3" ht="12.75">
      <c r="A170" s="337"/>
      <c r="B170" s="337"/>
      <c r="C170" s="337"/>
    </row>
    <row r="171" spans="1:3" ht="12.75">
      <c r="A171" s="337"/>
      <c r="B171" s="337"/>
      <c r="C171" s="337"/>
    </row>
    <row r="172" spans="1:3" ht="12.75">
      <c r="A172" s="337"/>
      <c r="B172" s="337"/>
      <c r="C172" s="337"/>
    </row>
    <row r="173" spans="1:3" ht="12.75">
      <c r="A173" s="337"/>
      <c r="B173" s="337"/>
      <c r="C173" s="337"/>
    </row>
    <row r="174" spans="1:3" ht="12.75">
      <c r="A174" s="337"/>
      <c r="B174" s="337"/>
      <c r="C174" s="337"/>
    </row>
    <row r="175" spans="1:3" ht="12.75">
      <c r="A175" s="337"/>
      <c r="B175" s="337"/>
      <c r="C175" s="337"/>
    </row>
    <row r="176" spans="1:3" ht="12.75">
      <c r="A176" s="337"/>
      <c r="B176" s="337"/>
      <c r="C176" s="337"/>
    </row>
    <row r="177" spans="1:3" ht="12.75">
      <c r="A177" s="337"/>
      <c r="B177" s="337"/>
      <c r="C177" s="337"/>
    </row>
    <row r="178" spans="1:3" ht="12.75">
      <c r="A178" s="337"/>
      <c r="B178" s="337"/>
      <c r="C178" s="337"/>
    </row>
    <row r="179" spans="1:3" ht="12.75">
      <c r="A179" s="337"/>
      <c r="B179" s="337"/>
      <c r="C179" s="337"/>
    </row>
    <row r="180" spans="1:3" ht="12.75">
      <c r="A180" s="337"/>
      <c r="B180" s="337"/>
      <c r="C180" s="337"/>
    </row>
    <row r="181" spans="1:3" ht="12.75">
      <c r="A181" s="337"/>
      <c r="B181" s="337"/>
      <c r="C181" s="337"/>
    </row>
    <row r="182" spans="1:3" ht="12.75">
      <c r="A182" s="337"/>
      <c r="B182" s="337"/>
      <c r="C182" s="337"/>
    </row>
    <row r="183" spans="1:3" ht="12.75">
      <c r="A183" s="337"/>
      <c r="B183" s="337"/>
      <c r="C183" s="337"/>
    </row>
    <row r="184" spans="1:3" ht="12.75">
      <c r="A184" s="337"/>
      <c r="B184" s="337"/>
      <c r="C184" s="337"/>
    </row>
    <row r="185" spans="1:3" ht="12.75">
      <c r="A185" s="337"/>
      <c r="B185" s="337"/>
      <c r="C185" s="337"/>
    </row>
    <row r="186" spans="1:3" ht="12.75">
      <c r="A186" s="337"/>
      <c r="B186" s="337"/>
      <c r="C186" s="337"/>
    </row>
    <row r="187" spans="1:3" ht="12.75">
      <c r="A187" s="337"/>
      <c r="B187" s="337"/>
      <c r="C187" s="337"/>
    </row>
    <row r="188" spans="1:3" ht="12.75">
      <c r="A188" s="337"/>
      <c r="B188" s="337"/>
      <c r="C188" s="337"/>
    </row>
    <row r="189" spans="1:3" ht="12.75">
      <c r="A189" s="337"/>
      <c r="B189" s="337"/>
      <c r="C189" s="337"/>
    </row>
    <row r="190" spans="1:3" ht="12.75">
      <c r="A190" s="337"/>
      <c r="B190" s="337"/>
      <c r="C190" s="337"/>
    </row>
    <row r="191" spans="1:3" ht="12.75">
      <c r="A191" s="337"/>
      <c r="B191" s="337"/>
      <c r="C191" s="337"/>
    </row>
    <row r="192" spans="1:3" ht="12.75">
      <c r="A192" s="337"/>
      <c r="B192" s="337"/>
      <c r="C192" s="337"/>
    </row>
    <row r="193" spans="1:3" ht="12.75">
      <c r="A193" s="337"/>
      <c r="B193" s="337"/>
      <c r="C193" s="337"/>
    </row>
    <row r="194" spans="1:3" ht="12.75">
      <c r="A194" s="337"/>
      <c r="B194" s="337"/>
      <c r="C194" s="337"/>
    </row>
    <row r="195" spans="1:3" ht="12.75">
      <c r="A195" s="337"/>
      <c r="B195" s="337"/>
      <c r="C195" s="337"/>
    </row>
    <row r="196" spans="1:3" ht="12.75">
      <c r="A196" s="337"/>
      <c r="B196" s="337"/>
      <c r="C196" s="337"/>
    </row>
    <row r="197" spans="1:3" ht="12.75">
      <c r="A197" s="337"/>
      <c r="B197" s="337"/>
      <c r="C197" s="337"/>
    </row>
    <row r="198" spans="1:3" ht="12.75">
      <c r="A198" s="337"/>
      <c r="B198" s="337"/>
      <c r="C198" s="337"/>
    </row>
    <row r="199" spans="1:3" ht="12.75">
      <c r="A199" s="337"/>
      <c r="B199" s="337"/>
      <c r="C199" s="337"/>
    </row>
    <row r="200" spans="1:3" ht="12.75">
      <c r="A200" s="337"/>
      <c r="B200" s="337"/>
      <c r="C200" s="337"/>
    </row>
    <row r="201" spans="1:3" ht="12.75">
      <c r="A201" s="337"/>
      <c r="B201" s="337"/>
      <c r="C201" s="337"/>
    </row>
    <row r="202" spans="1:3" ht="12.75">
      <c r="A202" s="337"/>
      <c r="B202" s="337"/>
      <c r="C202" s="337"/>
    </row>
    <row r="203" spans="1:3" ht="12.75">
      <c r="A203" s="337"/>
      <c r="B203" s="337"/>
      <c r="C203" s="337"/>
    </row>
    <row r="204" spans="1:3" ht="12.75">
      <c r="A204" s="337"/>
      <c r="B204" s="337"/>
      <c r="C204" s="337"/>
    </row>
    <row r="205" spans="1:3" ht="12.75">
      <c r="A205" s="337"/>
      <c r="B205" s="337"/>
      <c r="C205" s="337"/>
    </row>
    <row r="206" spans="1:3" ht="12.75">
      <c r="A206" s="337"/>
      <c r="B206" s="337"/>
      <c r="C206" s="337"/>
    </row>
    <row r="207" spans="1:3" ht="12.75">
      <c r="A207" s="337"/>
      <c r="B207" s="337"/>
      <c r="C207" s="337"/>
    </row>
    <row r="208" spans="1:3" ht="12.75">
      <c r="A208" s="337"/>
      <c r="B208" s="337"/>
      <c r="C208" s="337"/>
    </row>
    <row r="209" spans="1:3" ht="12.75">
      <c r="A209" s="337"/>
      <c r="B209" s="337"/>
      <c r="C209" s="337"/>
    </row>
    <row r="210" spans="1:3" ht="12.75">
      <c r="A210" s="337"/>
      <c r="B210" s="337"/>
      <c r="C210" s="337"/>
    </row>
    <row r="211" spans="1:3" ht="12.75">
      <c r="A211" s="337"/>
      <c r="B211" s="337"/>
      <c r="C211" s="337"/>
    </row>
    <row r="212" spans="1:3" ht="12.75">
      <c r="A212" s="337"/>
      <c r="B212" s="337"/>
      <c r="C212" s="337"/>
    </row>
    <row r="213" spans="1:3" ht="12.75">
      <c r="A213" s="337"/>
      <c r="B213" s="337"/>
      <c r="C213" s="337"/>
    </row>
    <row r="214" spans="1:3" ht="12.75">
      <c r="A214" s="337"/>
      <c r="B214" s="337"/>
      <c r="C214" s="337"/>
    </row>
    <row r="215" spans="1:3" ht="12.75">
      <c r="A215" s="337"/>
      <c r="B215" s="337"/>
      <c r="C215" s="337"/>
    </row>
    <row r="216" spans="1:3" ht="12.75">
      <c r="A216" s="337"/>
      <c r="B216" s="337"/>
      <c r="C216" s="337"/>
    </row>
    <row r="217" spans="1:3" ht="12.75">
      <c r="A217" s="337"/>
      <c r="B217" s="337"/>
      <c r="C217" s="337"/>
    </row>
    <row r="218" spans="1:3" ht="12.75">
      <c r="A218" s="337"/>
      <c r="B218" s="337"/>
      <c r="C218" s="337"/>
    </row>
    <row r="219" spans="1:3" ht="12.75">
      <c r="A219" s="337"/>
      <c r="B219" s="337"/>
      <c r="C219" s="337"/>
    </row>
    <row r="220" spans="1:3" ht="12.75">
      <c r="A220" s="337"/>
      <c r="B220" s="337"/>
      <c r="C220" s="337"/>
    </row>
    <row r="221" spans="1:3" ht="12.75">
      <c r="A221" s="337"/>
      <c r="B221" s="337"/>
      <c r="C221" s="337"/>
    </row>
    <row r="222" spans="1:3" ht="12.75">
      <c r="A222" s="337"/>
      <c r="B222" s="337"/>
      <c r="C222" s="337"/>
    </row>
    <row r="223" spans="1:3" ht="12.75">
      <c r="A223" s="337"/>
      <c r="B223" s="337"/>
      <c r="C223" s="337"/>
    </row>
    <row r="224" spans="1:3" ht="12.75">
      <c r="A224" s="337"/>
      <c r="B224" s="337"/>
      <c r="C224" s="337"/>
    </row>
    <row r="225" spans="1:3" ht="12.75">
      <c r="A225" s="337"/>
      <c r="B225" s="337"/>
      <c r="C225" s="337"/>
    </row>
    <row r="226" spans="1:3" ht="12.75">
      <c r="A226" s="337"/>
      <c r="B226" s="337"/>
      <c r="C226" s="337"/>
    </row>
    <row r="227" spans="1:3" ht="12.75">
      <c r="A227" s="337"/>
      <c r="B227" s="337"/>
      <c r="C227" s="337"/>
    </row>
    <row r="228" spans="1:3" ht="12.75">
      <c r="A228" s="337"/>
      <c r="B228" s="337"/>
      <c r="C228" s="337"/>
    </row>
    <row r="229" spans="1:3" ht="12.75">
      <c r="A229" s="337"/>
      <c r="B229" s="337"/>
      <c r="C229" s="337"/>
    </row>
    <row r="230" spans="1:3" ht="12.75">
      <c r="A230" s="337"/>
      <c r="B230" s="337"/>
      <c r="C230" s="337"/>
    </row>
    <row r="231" spans="1:3" ht="12.75">
      <c r="A231" s="337"/>
      <c r="B231" s="337"/>
      <c r="C231" s="337"/>
    </row>
    <row r="232" spans="1:3" ht="12.75">
      <c r="A232" s="337"/>
      <c r="B232" s="337"/>
      <c r="C232" s="337"/>
    </row>
    <row r="233" spans="1:3" ht="12.75">
      <c r="A233" s="337"/>
      <c r="B233" s="337"/>
      <c r="C233" s="337"/>
    </row>
    <row r="234" spans="1:3" ht="12.75">
      <c r="A234" s="337"/>
      <c r="B234" s="337"/>
      <c r="C234" s="337"/>
    </row>
    <row r="235" spans="1:3" ht="12.75">
      <c r="A235" s="337"/>
      <c r="B235" s="337"/>
      <c r="C235" s="337"/>
    </row>
    <row r="236" spans="1:3" ht="12.75">
      <c r="A236" s="337"/>
      <c r="B236" s="337"/>
      <c r="C236" s="337"/>
    </row>
    <row r="237" spans="1:3" ht="12.75">
      <c r="A237" s="337"/>
      <c r="B237" s="337"/>
      <c r="C237" s="337"/>
    </row>
    <row r="238" spans="1:3" ht="12.75">
      <c r="A238" s="337"/>
      <c r="B238" s="337"/>
      <c r="C238" s="337"/>
    </row>
    <row r="239" spans="1:3" ht="12.75">
      <c r="A239" s="337"/>
      <c r="B239" s="337"/>
      <c r="C239" s="337"/>
    </row>
    <row r="240" spans="1:3" ht="12.75">
      <c r="A240" s="337"/>
      <c r="B240" s="337"/>
      <c r="C240" s="337"/>
    </row>
    <row r="241" spans="1:3" ht="12.75">
      <c r="A241" s="337"/>
      <c r="B241" s="337"/>
      <c r="C241" s="337"/>
    </row>
    <row r="242" spans="1:3" ht="12.75">
      <c r="A242" s="337"/>
      <c r="B242" s="337"/>
      <c r="C242" s="337"/>
    </row>
    <row r="243" spans="1:3" ht="12.75">
      <c r="A243" s="337"/>
      <c r="B243" s="337"/>
      <c r="C243" s="337"/>
    </row>
    <row r="244" spans="1:3" ht="12.75">
      <c r="A244" s="337"/>
      <c r="B244" s="337"/>
      <c r="C244" s="337"/>
    </row>
    <row r="245" spans="1:3" ht="12.75">
      <c r="A245" s="337"/>
      <c r="B245" s="337"/>
      <c r="C245" s="337"/>
    </row>
    <row r="246" spans="1:3" ht="12.75">
      <c r="A246" s="337"/>
      <c r="B246" s="337"/>
      <c r="C246" s="337"/>
    </row>
    <row r="247" spans="1:3" ht="12.75">
      <c r="A247" s="337"/>
      <c r="B247" s="337"/>
      <c r="C247" s="337"/>
    </row>
    <row r="248" spans="1:3" ht="12.75">
      <c r="A248" s="337"/>
      <c r="B248" s="337"/>
      <c r="C248" s="337"/>
    </row>
    <row r="249" spans="1:3" ht="12.75">
      <c r="A249" s="337"/>
      <c r="B249" s="337"/>
      <c r="C249" s="337"/>
    </row>
    <row r="250" spans="1:3" ht="12.75">
      <c r="A250" s="337"/>
      <c r="B250" s="337"/>
      <c r="C250" s="337"/>
    </row>
    <row r="251" spans="1:3" ht="12.75">
      <c r="A251" s="337"/>
      <c r="B251" s="337"/>
      <c r="C251" s="337"/>
    </row>
    <row r="252" spans="1:3" ht="12.75">
      <c r="A252" s="337"/>
      <c r="B252" s="337"/>
      <c r="C252" s="337"/>
    </row>
    <row r="253" spans="1:3" ht="12.75">
      <c r="A253" s="337"/>
      <c r="B253" s="337"/>
      <c r="C253" s="337"/>
    </row>
    <row r="254" spans="1:3" ht="12.75">
      <c r="A254" s="337"/>
      <c r="B254" s="337"/>
      <c r="C254" s="337"/>
    </row>
    <row r="255" spans="1:3" ht="12.75">
      <c r="A255" s="337"/>
      <c r="B255" s="337"/>
      <c r="C255" s="337"/>
    </row>
    <row r="256" spans="1:3" ht="12.75">
      <c r="A256" s="337"/>
      <c r="B256" s="337"/>
      <c r="C256" s="337"/>
    </row>
    <row r="257" spans="1:3" ht="12.75">
      <c r="A257" s="337"/>
      <c r="B257" s="337"/>
      <c r="C257" s="337"/>
    </row>
    <row r="258" spans="1:3" ht="12.75">
      <c r="A258" s="337"/>
      <c r="B258" s="337"/>
      <c r="C258" s="337"/>
    </row>
    <row r="259" spans="1:3" ht="12.75">
      <c r="A259" s="337"/>
      <c r="B259" s="337"/>
      <c r="C259" s="337"/>
    </row>
    <row r="260" spans="1:3" ht="12.75">
      <c r="A260" s="337"/>
      <c r="B260" s="337"/>
      <c r="C260" s="337"/>
    </row>
    <row r="261" spans="1:3" ht="12.75">
      <c r="A261" s="337"/>
      <c r="B261" s="337"/>
      <c r="C261" s="337"/>
    </row>
    <row r="262" spans="1:3" ht="12.75">
      <c r="A262" s="337"/>
      <c r="B262" s="337"/>
      <c r="C262" s="337"/>
    </row>
    <row r="263" spans="1:3" ht="12.75">
      <c r="A263" s="337"/>
      <c r="B263" s="337"/>
      <c r="C263" s="337"/>
    </row>
    <row r="264" spans="1:3" ht="12.75">
      <c r="A264" s="337"/>
      <c r="B264" s="337"/>
      <c r="C264" s="337"/>
    </row>
    <row r="265" spans="1:3" ht="12.75">
      <c r="A265" s="337"/>
      <c r="B265" s="337"/>
      <c r="C265" s="337"/>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G36"/>
  <sheetViews>
    <sheetView workbookViewId="0" topLeftCell="A1">
      <selection activeCell="A1" sqref="A1:J36"/>
    </sheetView>
  </sheetViews>
  <sheetFormatPr defaultColWidth="9.140625" defaultRowHeight="12.75"/>
  <cols>
    <col min="1" max="1" width="25.7109375" style="7" customWidth="1"/>
    <col min="2" max="2" width="9.140625" style="7" bestFit="1" customWidth="1"/>
    <col min="3" max="3" width="2.7109375" style="7" bestFit="1" customWidth="1"/>
    <col min="4" max="4" width="5.421875" style="7" bestFit="1" customWidth="1"/>
    <col min="5" max="7" width="5.7109375" style="7" bestFit="1" customWidth="1"/>
  </cols>
  <sheetData>
    <row r="1" ht="23.25" thickBot="1">
      <c r="A1" s="342" t="s">
        <v>456</v>
      </c>
    </row>
    <row r="2" spans="1:3" ht="23.25" thickBot="1">
      <c r="A2" s="296" t="s">
        <v>865</v>
      </c>
      <c r="B2" s="296" t="s">
        <v>394</v>
      </c>
      <c r="C2" s="307"/>
    </row>
    <row r="3" spans="1:7" ht="23.25" thickBot="1">
      <c r="A3" s="407" t="s">
        <v>280</v>
      </c>
      <c r="B3" s="345" t="s">
        <v>954</v>
      </c>
      <c r="C3" s="431" t="s">
        <v>955</v>
      </c>
      <c r="D3" s="476" t="s">
        <v>956</v>
      </c>
      <c r="E3" s="312" t="s">
        <v>732</v>
      </c>
      <c r="F3" s="313" t="s">
        <v>733</v>
      </c>
      <c r="G3" s="314" t="s">
        <v>734</v>
      </c>
    </row>
    <row r="4" spans="1:7" ht="12.75">
      <c r="A4" s="457" t="s">
        <v>986</v>
      </c>
      <c r="B4" s="477">
        <v>1</v>
      </c>
      <c r="C4" s="478"/>
      <c r="D4" s="479"/>
      <c r="E4" s="319">
        <f>(100*B4)/1</f>
        <v>100</v>
      </c>
      <c r="F4" s="320"/>
      <c r="G4" s="321"/>
    </row>
    <row r="5" spans="1:7" ht="12.75">
      <c r="A5" s="461" t="s">
        <v>458</v>
      </c>
      <c r="B5" s="392">
        <v>1</v>
      </c>
      <c r="C5" s="480"/>
      <c r="D5" s="481"/>
      <c r="E5" s="326">
        <f>(100*B5)/1</f>
        <v>100</v>
      </c>
      <c r="F5" s="327"/>
      <c r="G5" s="328"/>
    </row>
    <row r="6" spans="1:7" ht="22.5">
      <c r="A6" s="461" t="s">
        <v>945</v>
      </c>
      <c r="B6" s="392"/>
      <c r="C6" s="480">
        <v>1</v>
      </c>
      <c r="D6" s="481"/>
      <c r="E6" s="326"/>
      <c r="F6" s="327">
        <f aca="true" t="shared" si="0" ref="F6:F34">(100*C6)/1</f>
        <v>100</v>
      </c>
      <c r="G6" s="328"/>
    </row>
    <row r="7" spans="1:7" ht="33.75">
      <c r="A7" s="466" t="s">
        <v>989</v>
      </c>
      <c r="B7" s="392"/>
      <c r="C7" s="480">
        <v>1</v>
      </c>
      <c r="D7" s="481"/>
      <c r="E7" s="326"/>
      <c r="F7" s="327">
        <f t="shared" si="0"/>
        <v>100</v>
      </c>
      <c r="G7" s="328"/>
    </row>
    <row r="8" spans="1:7" ht="22.5">
      <c r="A8" s="466" t="s">
        <v>988</v>
      </c>
      <c r="B8" s="482"/>
      <c r="C8" s="463">
        <v>1</v>
      </c>
      <c r="D8" s="481"/>
      <c r="E8" s="326"/>
      <c r="F8" s="327">
        <f t="shared" si="0"/>
        <v>100</v>
      </c>
      <c r="G8" s="328"/>
    </row>
    <row r="9" spans="1:7" ht="56.25">
      <c r="A9" s="483" t="s">
        <v>420</v>
      </c>
      <c r="B9" s="482"/>
      <c r="C9" s="463">
        <v>1</v>
      </c>
      <c r="D9" s="481"/>
      <c r="E9" s="326"/>
      <c r="F9" s="327">
        <f t="shared" si="0"/>
        <v>100</v>
      </c>
      <c r="G9" s="328"/>
    </row>
    <row r="10" spans="1:7" ht="67.5">
      <c r="A10" s="466" t="s">
        <v>0</v>
      </c>
      <c r="B10" s="482"/>
      <c r="C10" s="463"/>
      <c r="D10" s="481"/>
      <c r="E10" s="326"/>
      <c r="F10" s="327"/>
      <c r="G10" s="328"/>
    </row>
    <row r="11" spans="1:7" ht="12.75">
      <c r="A11" s="461" t="s">
        <v>946</v>
      </c>
      <c r="B11" s="482">
        <v>1</v>
      </c>
      <c r="C11" s="463"/>
      <c r="D11" s="481"/>
      <c r="E11" s="326">
        <f>(100*B11)/1</f>
        <v>100</v>
      </c>
      <c r="F11" s="327"/>
      <c r="G11" s="328"/>
    </row>
    <row r="12" spans="1:7" ht="12.75">
      <c r="A12" s="461" t="s">
        <v>437</v>
      </c>
      <c r="B12" s="392"/>
      <c r="C12" s="480">
        <v>1</v>
      </c>
      <c r="D12" s="481"/>
      <c r="E12" s="326"/>
      <c r="F12" s="327">
        <f t="shared" si="0"/>
        <v>100</v>
      </c>
      <c r="G12" s="328"/>
    </row>
    <row r="13" spans="1:7" ht="12.75">
      <c r="A13" s="466" t="s">
        <v>421</v>
      </c>
      <c r="B13" s="392"/>
      <c r="C13" s="480">
        <v>1</v>
      </c>
      <c r="D13" s="481"/>
      <c r="E13" s="326"/>
      <c r="F13" s="327">
        <f t="shared" si="0"/>
        <v>100</v>
      </c>
      <c r="G13" s="328"/>
    </row>
    <row r="14" spans="1:7" ht="45">
      <c r="A14" s="466" t="s">
        <v>422</v>
      </c>
      <c r="B14" s="392">
        <v>1</v>
      </c>
      <c r="C14" s="480"/>
      <c r="D14" s="481"/>
      <c r="E14" s="326">
        <f>(100*B14)/1</f>
        <v>100</v>
      </c>
      <c r="F14" s="327"/>
      <c r="G14" s="328"/>
    </row>
    <row r="15" spans="1:7" ht="12.75">
      <c r="A15" s="461" t="s">
        <v>947</v>
      </c>
      <c r="B15" s="392">
        <v>1</v>
      </c>
      <c r="C15" s="480"/>
      <c r="D15" s="481"/>
      <c r="E15" s="326">
        <f>(100*B15)/1</f>
        <v>100</v>
      </c>
      <c r="F15" s="327"/>
      <c r="G15" s="328"/>
    </row>
    <row r="16" spans="1:7" ht="22.5">
      <c r="A16" s="484" t="s">
        <v>948</v>
      </c>
      <c r="B16" s="392">
        <v>1</v>
      </c>
      <c r="C16" s="480"/>
      <c r="D16" s="481"/>
      <c r="E16" s="326">
        <f>(100*B16)/1</f>
        <v>100</v>
      </c>
      <c r="F16" s="327"/>
      <c r="G16" s="328"/>
    </row>
    <row r="17" spans="1:7" ht="12.75">
      <c r="A17" s="466" t="s">
        <v>423</v>
      </c>
      <c r="B17" s="392"/>
      <c r="C17" s="480">
        <v>1</v>
      </c>
      <c r="D17" s="481"/>
      <c r="E17" s="326"/>
      <c r="F17" s="327">
        <f t="shared" si="0"/>
        <v>100</v>
      </c>
      <c r="G17" s="328"/>
    </row>
    <row r="18" spans="1:7" ht="22.5">
      <c r="A18" s="466" t="s">
        <v>424</v>
      </c>
      <c r="B18" s="392"/>
      <c r="C18" s="480">
        <v>1</v>
      </c>
      <c r="D18" s="481"/>
      <c r="E18" s="326"/>
      <c r="F18" s="327">
        <f t="shared" si="0"/>
        <v>100</v>
      </c>
      <c r="G18" s="328"/>
    </row>
    <row r="19" spans="1:7" ht="12.75">
      <c r="A19" s="466" t="s">
        <v>425</v>
      </c>
      <c r="B19" s="482">
        <v>1</v>
      </c>
      <c r="C19" s="463"/>
      <c r="D19" s="481"/>
      <c r="E19" s="326">
        <f>(100*B19)/1</f>
        <v>100</v>
      </c>
      <c r="F19" s="327"/>
      <c r="G19" s="328"/>
    </row>
    <row r="20" spans="1:7" ht="12.75">
      <c r="A20" s="466" t="s">
        <v>426</v>
      </c>
      <c r="B20" s="482">
        <v>1</v>
      </c>
      <c r="C20" s="463"/>
      <c r="D20" s="481"/>
      <c r="E20" s="326">
        <f>(100*B20)/1</f>
        <v>100</v>
      </c>
      <c r="F20" s="327"/>
      <c r="G20" s="328"/>
    </row>
    <row r="21" spans="1:7" ht="12.75">
      <c r="A21" s="466" t="s">
        <v>427</v>
      </c>
      <c r="B21" s="482"/>
      <c r="C21" s="463">
        <v>1</v>
      </c>
      <c r="D21" s="481"/>
      <c r="E21" s="326"/>
      <c r="F21" s="327">
        <f t="shared" si="0"/>
        <v>100</v>
      </c>
      <c r="G21" s="328"/>
    </row>
    <row r="22" spans="1:7" ht="12.75">
      <c r="A22" s="466" t="s">
        <v>428</v>
      </c>
      <c r="B22" s="482"/>
      <c r="C22" s="463">
        <v>1</v>
      </c>
      <c r="D22" s="481"/>
      <c r="E22" s="326"/>
      <c r="F22" s="327">
        <f t="shared" si="0"/>
        <v>100</v>
      </c>
      <c r="G22" s="328"/>
    </row>
    <row r="23" spans="1:7" ht="12.75">
      <c r="A23" s="461" t="s">
        <v>429</v>
      </c>
      <c r="B23" s="392"/>
      <c r="C23" s="480">
        <v>1</v>
      </c>
      <c r="D23" s="481"/>
      <c r="E23" s="326"/>
      <c r="F23" s="327">
        <f t="shared" si="0"/>
        <v>100</v>
      </c>
      <c r="G23" s="328"/>
    </row>
    <row r="24" spans="1:7" ht="12.75">
      <c r="A24" s="484" t="s">
        <v>944</v>
      </c>
      <c r="B24" s="392"/>
      <c r="C24" s="480">
        <v>1</v>
      </c>
      <c r="D24" s="481"/>
      <c r="E24" s="326"/>
      <c r="F24" s="327">
        <f t="shared" si="0"/>
        <v>100</v>
      </c>
      <c r="G24" s="328"/>
    </row>
    <row r="25" spans="1:7" ht="22.5">
      <c r="A25" s="466" t="s">
        <v>372</v>
      </c>
      <c r="B25" s="482"/>
      <c r="C25" s="463">
        <v>1</v>
      </c>
      <c r="D25" s="481"/>
      <c r="E25" s="326"/>
      <c r="F25" s="327">
        <f t="shared" si="0"/>
        <v>100</v>
      </c>
      <c r="G25" s="328"/>
    </row>
    <row r="26" spans="1:7" ht="22.5">
      <c r="A26" s="461" t="s">
        <v>434</v>
      </c>
      <c r="B26" s="482"/>
      <c r="C26" s="463">
        <v>1</v>
      </c>
      <c r="D26" s="481"/>
      <c r="E26" s="326"/>
      <c r="F26" s="327">
        <f t="shared" si="0"/>
        <v>100</v>
      </c>
      <c r="G26" s="328"/>
    </row>
    <row r="27" spans="1:7" ht="12.75">
      <c r="A27" s="461" t="s">
        <v>435</v>
      </c>
      <c r="B27" s="482"/>
      <c r="C27" s="463">
        <v>1</v>
      </c>
      <c r="D27" s="481"/>
      <c r="E27" s="326"/>
      <c r="F27" s="327">
        <f t="shared" si="0"/>
        <v>100</v>
      </c>
      <c r="G27" s="328"/>
    </row>
    <row r="28" spans="1:7" ht="12.75">
      <c r="A28" s="461" t="s">
        <v>949</v>
      </c>
      <c r="B28" s="482">
        <v>1</v>
      </c>
      <c r="C28" s="463"/>
      <c r="D28" s="481"/>
      <c r="E28" s="326">
        <f>(100*B28)/1</f>
        <v>100</v>
      </c>
      <c r="F28" s="327"/>
      <c r="G28" s="328"/>
    </row>
    <row r="29" spans="1:7" ht="12.75">
      <c r="A29" s="461" t="s">
        <v>950</v>
      </c>
      <c r="B29" s="482">
        <v>1</v>
      </c>
      <c r="C29" s="463"/>
      <c r="D29" s="481"/>
      <c r="E29" s="326">
        <f>(100*B29)/1</f>
        <v>100</v>
      </c>
      <c r="F29" s="327"/>
      <c r="G29" s="328"/>
    </row>
    <row r="30" spans="1:7" ht="12.75">
      <c r="A30" s="461" t="s">
        <v>951</v>
      </c>
      <c r="B30" s="482"/>
      <c r="C30" s="463">
        <v>1</v>
      </c>
      <c r="D30" s="481"/>
      <c r="E30" s="326"/>
      <c r="F30" s="327">
        <f t="shared" si="0"/>
        <v>100</v>
      </c>
      <c r="G30" s="328"/>
    </row>
    <row r="31" spans="1:7" ht="12.75">
      <c r="A31" s="461" t="s">
        <v>952</v>
      </c>
      <c r="B31" s="482">
        <v>1</v>
      </c>
      <c r="C31" s="463"/>
      <c r="D31" s="481"/>
      <c r="E31" s="326">
        <f>(100*B31)/1</f>
        <v>100</v>
      </c>
      <c r="F31" s="327"/>
      <c r="G31" s="328"/>
    </row>
    <row r="32" spans="1:7" ht="22.5">
      <c r="A32" s="461" t="s">
        <v>953</v>
      </c>
      <c r="B32" s="482">
        <v>1</v>
      </c>
      <c r="C32" s="463"/>
      <c r="D32" s="481"/>
      <c r="E32" s="326">
        <f>(100*B32)/1</f>
        <v>100</v>
      </c>
      <c r="F32" s="327"/>
      <c r="G32" s="328"/>
    </row>
    <row r="33" spans="1:7" ht="22.5">
      <c r="A33" s="461" t="s">
        <v>957</v>
      </c>
      <c r="B33" s="482">
        <v>1</v>
      </c>
      <c r="C33" s="463"/>
      <c r="D33" s="481"/>
      <c r="E33" s="326">
        <f>(100*B33)/1</f>
        <v>100</v>
      </c>
      <c r="F33" s="327"/>
      <c r="G33" s="328"/>
    </row>
    <row r="34" spans="1:7" ht="22.5">
      <c r="A34" s="461" t="s">
        <v>436</v>
      </c>
      <c r="B34" s="482"/>
      <c r="C34" s="463">
        <v>1</v>
      </c>
      <c r="D34" s="481"/>
      <c r="E34" s="326">
        <f>(100*B34)/1</f>
        <v>0</v>
      </c>
      <c r="F34" s="327">
        <f t="shared" si="0"/>
        <v>100</v>
      </c>
      <c r="G34" s="328"/>
    </row>
    <row r="35" spans="1:7" ht="12.75">
      <c r="A35" s="461" t="s">
        <v>380</v>
      </c>
      <c r="B35" s="392"/>
      <c r="C35" s="480"/>
      <c r="D35" s="481">
        <v>1</v>
      </c>
      <c r="E35" s="326"/>
      <c r="F35" s="327"/>
      <c r="G35" s="328">
        <f>(100*D35)/1</f>
        <v>100</v>
      </c>
    </row>
    <row r="36" spans="1:7" ht="13.5" thickBot="1">
      <c r="A36" s="485" t="s">
        <v>579</v>
      </c>
      <c r="B36" s="486">
        <v>1</v>
      </c>
      <c r="C36" s="487"/>
      <c r="D36" s="488"/>
      <c r="E36" s="334">
        <f>(100*B36)/1</f>
        <v>100</v>
      </c>
      <c r="F36" s="335"/>
      <c r="G36" s="336"/>
    </row>
  </sheetData>
  <printOptions/>
  <pageMargins left="0.75" right="0.39" top="1" bottom="0.67" header="0.5" footer="0.5"/>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G52"/>
  <sheetViews>
    <sheetView workbookViewId="0" topLeftCell="A1">
      <selection activeCell="A1" sqref="A1:L52"/>
    </sheetView>
  </sheetViews>
  <sheetFormatPr defaultColWidth="9.140625" defaultRowHeight="12.75"/>
  <cols>
    <col min="1" max="1" width="25.8515625" style="45" bestFit="1" customWidth="1"/>
    <col min="2" max="7" width="6.8515625" style="45" customWidth="1"/>
    <col min="8" max="8" width="2.00390625" style="0" bestFit="1" customWidth="1"/>
  </cols>
  <sheetData>
    <row r="1" spans="1:6" ht="24.75" customHeight="1" thickBot="1">
      <c r="A1" s="271" t="s">
        <v>278</v>
      </c>
      <c r="B1" s="70"/>
      <c r="C1" s="70"/>
      <c r="D1" s="70"/>
      <c r="E1" s="489"/>
      <c r="F1" s="489"/>
    </row>
    <row r="2" spans="1:7" ht="24.75" customHeight="1" thickBot="1">
      <c r="A2" s="490" t="s">
        <v>716</v>
      </c>
      <c r="B2" s="13"/>
      <c r="C2" s="14"/>
      <c r="E2" s="14"/>
      <c r="F2" s="13"/>
      <c r="G2" s="14"/>
    </row>
    <row r="3" spans="1:7" ht="24.75" customHeight="1" thickBot="1">
      <c r="A3" s="490" t="s">
        <v>972</v>
      </c>
      <c r="B3" s="491"/>
      <c r="C3" s="492"/>
      <c r="D3" s="492"/>
      <c r="E3" s="14"/>
      <c r="F3" s="13"/>
      <c r="G3" s="14"/>
    </row>
    <row r="4" spans="1:7" ht="24.75" customHeight="1" thickBot="1">
      <c r="A4" s="271" t="s">
        <v>280</v>
      </c>
      <c r="B4" s="272" t="s">
        <v>495</v>
      </c>
      <c r="C4" s="493" t="s">
        <v>496</v>
      </c>
      <c r="D4" s="494" t="s">
        <v>703</v>
      </c>
      <c r="E4" s="272" t="s">
        <v>704</v>
      </c>
      <c r="F4" s="493" t="s">
        <v>705</v>
      </c>
      <c r="G4" s="494" t="s">
        <v>706</v>
      </c>
    </row>
    <row r="5" spans="1:7" ht="12.75">
      <c r="A5" s="495" t="s">
        <v>894</v>
      </c>
      <c r="B5" s="496">
        <f>5+13+1+5+4+1</f>
        <v>29</v>
      </c>
      <c r="C5" s="497"/>
      <c r="D5" s="498"/>
      <c r="E5" s="499">
        <f>(100*B5)/29</f>
        <v>100</v>
      </c>
      <c r="F5" s="500"/>
      <c r="G5" s="501"/>
    </row>
    <row r="6" spans="1:7" ht="12.75">
      <c r="A6" s="502" t="s">
        <v>895</v>
      </c>
      <c r="B6" s="503">
        <f>5+13+1+5+2+1</f>
        <v>27</v>
      </c>
      <c r="C6" s="504"/>
      <c r="D6" s="505"/>
      <c r="E6" s="506">
        <f aca="true" t="shared" si="0" ref="E6:E51">(100*B6)/29</f>
        <v>93.10344827586206</v>
      </c>
      <c r="F6" s="507"/>
      <c r="G6" s="508"/>
    </row>
    <row r="7" spans="1:7" ht="24">
      <c r="A7" s="502" t="s">
        <v>381</v>
      </c>
      <c r="B7" s="503">
        <f>5+12+1+3+3</f>
        <v>24</v>
      </c>
      <c r="C7" s="504">
        <v>3</v>
      </c>
      <c r="D7" s="505"/>
      <c r="E7" s="506">
        <f t="shared" si="0"/>
        <v>82.75862068965517</v>
      </c>
      <c r="F7" s="507">
        <f aca="true" t="shared" si="1" ref="F7:F52">(100*C7)/29</f>
        <v>10.344827586206897</v>
      </c>
      <c r="G7" s="508"/>
    </row>
    <row r="8" spans="1:7" ht="24">
      <c r="A8" s="502" t="s">
        <v>896</v>
      </c>
      <c r="B8" s="503"/>
      <c r="C8" s="504">
        <v>1</v>
      </c>
      <c r="D8" s="505"/>
      <c r="E8" s="506"/>
      <c r="F8" s="507">
        <f t="shared" si="1"/>
        <v>3.4482758620689653</v>
      </c>
      <c r="G8" s="508"/>
    </row>
    <row r="9" spans="1:7" ht="48">
      <c r="A9" s="509" t="s">
        <v>897</v>
      </c>
      <c r="B9" s="503">
        <v>16</v>
      </c>
      <c r="C9" s="504">
        <v>11</v>
      </c>
      <c r="D9" s="505"/>
      <c r="E9" s="506">
        <f t="shared" si="0"/>
        <v>55.172413793103445</v>
      </c>
      <c r="F9" s="507">
        <f t="shared" si="1"/>
        <v>37.93103448275862</v>
      </c>
      <c r="G9" s="508"/>
    </row>
    <row r="10" spans="1:7" ht="36">
      <c r="A10" s="509" t="s">
        <v>898</v>
      </c>
      <c r="B10" s="510">
        <v>10</v>
      </c>
      <c r="C10" s="511">
        <v>2</v>
      </c>
      <c r="D10" s="505"/>
      <c r="E10" s="506">
        <f t="shared" si="0"/>
        <v>34.48275862068966</v>
      </c>
      <c r="F10" s="507">
        <f t="shared" si="1"/>
        <v>6.896551724137931</v>
      </c>
      <c r="G10" s="508"/>
    </row>
    <row r="11" spans="1:7" ht="63.75" customHeight="1">
      <c r="A11" s="512" t="s">
        <v>899</v>
      </c>
      <c r="B11" s="510">
        <v>8</v>
      </c>
      <c r="C11" s="511">
        <v>4</v>
      </c>
      <c r="D11" s="505">
        <v>13</v>
      </c>
      <c r="E11" s="506">
        <f t="shared" si="0"/>
        <v>27.586206896551722</v>
      </c>
      <c r="F11" s="507">
        <f t="shared" si="1"/>
        <v>13.793103448275861</v>
      </c>
      <c r="G11" s="508">
        <f>(100*D11)/29</f>
        <v>44.827586206896555</v>
      </c>
    </row>
    <row r="12" spans="1:7" ht="72">
      <c r="A12" s="509" t="s">
        <v>900</v>
      </c>
      <c r="B12" s="510">
        <v>4</v>
      </c>
      <c r="C12" s="511">
        <v>1</v>
      </c>
      <c r="D12" s="505">
        <v>6</v>
      </c>
      <c r="E12" s="506">
        <f t="shared" si="0"/>
        <v>13.793103448275861</v>
      </c>
      <c r="F12" s="507">
        <f t="shared" si="1"/>
        <v>3.4482758620689653</v>
      </c>
      <c r="G12" s="508">
        <f>(100*D12)/29</f>
        <v>20.689655172413794</v>
      </c>
    </row>
    <row r="13" spans="1:7" ht="12.75">
      <c r="A13" s="502" t="s">
        <v>946</v>
      </c>
      <c r="B13" s="510">
        <v>11</v>
      </c>
      <c r="C13" s="511">
        <v>5</v>
      </c>
      <c r="D13" s="505"/>
      <c r="E13" s="506">
        <f t="shared" si="0"/>
        <v>37.93103448275862</v>
      </c>
      <c r="F13" s="507">
        <f t="shared" si="1"/>
        <v>17.24137931034483</v>
      </c>
      <c r="G13" s="508"/>
    </row>
    <row r="14" spans="1:7" ht="24">
      <c r="A14" s="502" t="s">
        <v>437</v>
      </c>
      <c r="B14" s="503">
        <v>13</v>
      </c>
      <c r="C14" s="504">
        <v>4</v>
      </c>
      <c r="D14" s="505"/>
      <c r="E14" s="506">
        <f t="shared" si="0"/>
        <v>44.827586206896555</v>
      </c>
      <c r="F14" s="507">
        <f t="shared" si="1"/>
        <v>13.793103448275861</v>
      </c>
      <c r="G14" s="508"/>
    </row>
    <row r="15" spans="1:7" ht="12.75">
      <c r="A15" s="509" t="s">
        <v>901</v>
      </c>
      <c r="B15" s="503">
        <v>13</v>
      </c>
      <c r="C15" s="504">
        <v>2</v>
      </c>
      <c r="D15" s="505"/>
      <c r="E15" s="506">
        <f t="shared" si="0"/>
        <v>44.827586206896555</v>
      </c>
      <c r="F15" s="507">
        <f t="shared" si="1"/>
        <v>6.896551724137931</v>
      </c>
      <c r="G15" s="508"/>
    </row>
    <row r="16" spans="1:7" ht="60">
      <c r="A16" s="509" t="s">
        <v>902</v>
      </c>
      <c r="B16" s="503">
        <v>21</v>
      </c>
      <c r="C16" s="504"/>
      <c r="D16" s="505"/>
      <c r="E16" s="506">
        <f t="shared" si="0"/>
        <v>72.41379310344827</v>
      </c>
      <c r="F16" s="507"/>
      <c r="G16" s="508"/>
    </row>
    <row r="17" spans="1:7" ht="12.75">
      <c r="A17" s="502" t="s">
        <v>3</v>
      </c>
      <c r="B17" s="503">
        <v>25</v>
      </c>
      <c r="C17" s="504"/>
      <c r="D17" s="505"/>
      <c r="E17" s="506">
        <f t="shared" si="0"/>
        <v>86.20689655172414</v>
      </c>
      <c r="F17" s="507"/>
      <c r="G17" s="508"/>
    </row>
    <row r="18" spans="1:7" ht="24">
      <c r="A18" s="513" t="s">
        <v>903</v>
      </c>
      <c r="B18" s="503">
        <v>26</v>
      </c>
      <c r="C18" s="504"/>
      <c r="D18" s="505"/>
      <c r="E18" s="506">
        <f t="shared" si="0"/>
        <v>89.65517241379311</v>
      </c>
      <c r="F18" s="507"/>
      <c r="G18" s="508"/>
    </row>
    <row r="19" spans="1:7" ht="12.75">
      <c r="A19" s="509" t="s">
        <v>904</v>
      </c>
      <c r="B19" s="503">
        <v>18</v>
      </c>
      <c r="C19" s="504">
        <v>3</v>
      </c>
      <c r="D19" s="505">
        <v>1</v>
      </c>
      <c r="E19" s="506">
        <f t="shared" si="0"/>
        <v>62.06896551724138</v>
      </c>
      <c r="F19" s="507">
        <f t="shared" si="1"/>
        <v>10.344827586206897</v>
      </c>
      <c r="G19" s="508">
        <f>(100*D19)/29</f>
        <v>3.4482758620689653</v>
      </c>
    </row>
    <row r="20" spans="1:7" ht="24">
      <c r="A20" s="509" t="s">
        <v>905</v>
      </c>
      <c r="B20" s="503">
        <v>7</v>
      </c>
      <c r="C20" s="504">
        <v>7</v>
      </c>
      <c r="D20" s="505"/>
      <c r="E20" s="506">
        <f t="shared" si="0"/>
        <v>24.137931034482758</v>
      </c>
      <c r="F20" s="507">
        <f t="shared" si="1"/>
        <v>24.137931034482758</v>
      </c>
      <c r="G20" s="508"/>
    </row>
    <row r="21" spans="1:7" ht="12.75">
      <c r="A21" s="509" t="s">
        <v>906</v>
      </c>
      <c r="B21" s="510">
        <v>8</v>
      </c>
      <c r="C21" s="511">
        <v>7</v>
      </c>
      <c r="D21" s="505">
        <v>1</v>
      </c>
      <c r="E21" s="506">
        <f t="shared" si="0"/>
        <v>27.586206896551722</v>
      </c>
      <c r="F21" s="507">
        <f t="shared" si="1"/>
        <v>24.137931034482758</v>
      </c>
      <c r="G21" s="508">
        <f aca="true" t="shared" si="2" ref="G21:G27">(100*D21)/29</f>
        <v>3.4482758620689653</v>
      </c>
    </row>
    <row r="22" spans="1:7" ht="12.75">
      <c r="A22" s="509" t="s">
        <v>907</v>
      </c>
      <c r="B22" s="510">
        <v>2</v>
      </c>
      <c r="C22" s="511">
        <v>8</v>
      </c>
      <c r="D22" s="505">
        <v>6</v>
      </c>
      <c r="E22" s="506">
        <f t="shared" si="0"/>
        <v>6.896551724137931</v>
      </c>
      <c r="F22" s="507">
        <f t="shared" si="1"/>
        <v>27.586206896551722</v>
      </c>
      <c r="G22" s="508">
        <f t="shared" si="2"/>
        <v>20.689655172413794</v>
      </c>
    </row>
    <row r="23" spans="1:7" ht="12.75">
      <c r="A23" s="509" t="s">
        <v>908</v>
      </c>
      <c r="B23" s="510">
        <v>2</v>
      </c>
      <c r="C23" s="511">
        <v>14</v>
      </c>
      <c r="D23" s="505">
        <v>10</v>
      </c>
      <c r="E23" s="506">
        <f t="shared" si="0"/>
        <v>6.896551724137931</v>
      </c>
      <c r="F23" s="507">
        <f t="shared" si="1"/>
        <v>48.275862068965516</v>
      </c>
      <c r="G23" s="508">
        <f t="shared" si="2"/>
        <v>34.48275862068966</v>
      </c>
    </row>
    <row r="24" spans="1:7" ht="12.75">
      <c r="A24" s="509" t="s">
        <v>909</v>
      </c>
      <c r="B24" s="510">
        <v>20</v>
      </c>
      <c r="C24" s="511">
        <v>1</v>
      </c>
      <c r="D24" s="505">
        <v>1</v>
      </c>
      <c r="E24" s="506">
        <f t="shared" si="0"/>
        <v>68.96551724137932</v>
      </c>
      <c r="F24" s="507">
        <f t="shared" si="1"/>
        <v>3.4482758620689653</v>
      </c>
      <c r="G24" s="508">
        <f t="shared" si="2"/>
        <v>3.4482758620689653</v>
      </c>
    </row>
    <row r="25" spans="1:7" ht="12.75">
      <c r="A25" s="502" t="s">
        <v>910</v>
      </c>
      <c r="B25" s="503">
        <v>8</v>
      </c>
      <c r="C25" s="504">
        <v>5</v>
      </c>
      <c r="D25" s="505">
        <v>2</v>
      </c>
      <c r="E25" s="506">
        <f t="shared" si="0"/>
        <v>27.586206896551722</v>
      </c>
      <c r="F25" s="507">
        <f t="shared" si="1"/>
        <v>17.24137931034483</v>
      </c>
      <c r="G25" s="508">
        <f t="shared" si="2"/>
        <v>6.896551724137931</v>
      </c>
    </row>
    <row r="26" spans="1:7" ht="24">
      <c r="A26" s="513" t="s">
        <v>911</v>
      </c>
      <c r="B26" s="503">
        <v>4</v>
      </c>
      <c r="C26" s="504">
        <v>5</v>
      </c>
      <c r="D26" s="505">
        <v>9</v>
      </c>
      <c r="E26" s="506">
        <f t="shared" si="0"/>
        <v>13.793103448275861</v>
      </c>
      <c r="F26" s="507">
        <f t="shared" si="1"/>
        <v>17.24137931034483</v>
      </c>
      <c r="G26" s="508">
        <f t="shared" si="2"/>
        <v>31.03448275862069</v>
      </c>
    </row>
    <row r="27" spans="1:7" ht="24">
      <c r="A27" s="509" t="s">
        <v>912</v>
      </c>
      <c r="B27" s="510">
        <v>6</v>
      </c>
      <c r="C27" s="511">
        <v>2</v>
      </c>
      <c r="D27" s="505">
        <v>5</v>
      </c>
      <c r="E27" s="506">
        <f t="shared" si="0"/>
        <v>20.689655172413794</v>
      </c>
      <c r="F27" s="507">
        <f t="shared" si="1"/>
        <v>6.896551724137931</v>
      </c>
      <c r="G27" s="508">
        <f t="shared" si="2"/>
        <v>17.24137931034483</v>
      </c>
    </row>
    <row r="28" spans="1:7" ht="24">
      <c r="A28" s="502" t="s">
        <v>434</v>
      </c>
      <c r="B28" s="510">
        <v>14</v>
      </c>
      <c r="C28" s="511">
        <v>12</v>
      </c>
      <c r="D28" s="505"/>
      <c r="E28" s="506">
        <f t="shared" si="0"/>
        <v>48.275862068965516</v>
      </c>
      <c r="F28" s="507">
        <f t="shared" si="1"/>
        <v>41.37931034482759</v>
      </c>
      <c r="G28" s="508"/>
    </row>
    <row r="29" spans="1:7" ht="12.75">
      <c r="A29" s="502" t="s">
        <v>435</v>
      </c>
      <c r="B29" s="510">
        <v>9</v>
      </c>
      <c r="C29" s="511">
        <v>18</v>
      </c>
      <c r="D29" s="505"/>
      <c r="E29" s="506">
        <f t="shared" si="0"/>
        <v>31.03448275862069</v>
      </c>
      <c r="F29" s="507">
        <f t="shared" si="1"/>
        <v>62.06896551724138</v>
      </c>
      <c r="G29" s="508"/>
    </row>
    <row r="30" spans="1:7" ht="12.75">
      <c r="A30" s="502" t="s">
        <v>913</v>
      </c>
      <c r="B30" s="510">
        <v>27</v>
      </c>
      <c r="C30" s="511"/>
      <c r="D30" s="505"/>
      <c r="E30" s="506">
        <f t="shared" si="0"/>
        <v>93.10344827586206</v>
      </c>
      <c r="F30" s="507">
        <f t="shared" si="1"/>
        <v>0</v>
      </c>
      <c r="G30" s="508"/>
    </row>
    <row r="31" spans="1:7" ht="12.75">
      <c r="A31" s="502" t="s">
        <v>914</v>
      </c>
      <c r="B31" s="510">
        <v>26</v>
      </c>
      <c r="C31" s="511">
        <v>1</v>
      </c>
      <c r="D31" s="505"/>
      <c r="E31" s="506">
        <f t="shared" si="0"/>
        <v>89.65517241379311</v>
      </c>
      <c r="F31" s="507">
        <f t="shared" si="1"/>
        <v>3.4482758620689653</v>
      </c>
      <c r="G31" s="508"/>
    </row>
    <row r="32" spans="1:7" ht="12.75">
      <c r="A32" s="502" t="s">
        <v>491</v>
      </c>
      <c r="B32" s="510">
        <v>1</v>
      </c>
      <c r="C32" s="511">
        <v>3</v>
      </c>
      <c r="D32" s="505">
        <v>18</v>
      </c>
      <c r="E32" s="506">
        <f t="shared" si="0"/>
        <v>3.4482758620689653</v>
      </c>
      <c r="F32" s="507">
        <f t="shared" si="1"/>
        <v>10.344827586206897</v>
      </c>
      <c r="G32" s="508">
        <f>(100*D32)/29</f>
        <v>62.06896551724138</v>
      </c>
    </row>
    <row r="33" spans="1:7" ht="12.75">
      <c r="A33" s="502" t="s">
        <v>915</v>
      </c>
      <c r="B33" s="510">
        <v>22</v>
      </c>
      <c r="C33" s="511"/>
      <c r="D33" s="505"/>
      <c r="E33" s="506">
        <f t="shared" si="0"/>
        <v>75.86206896551724</v>
      </c>
      <c r="F33" s="507"/>
      <c r="G33" s="508"/>
    </row>
    <row r="34" spans="1:7" ht="24">
      <c r="A34" s="502" t="s">
        <v>379</v>
      </c>
      <c r="B34" s="510">
        <v>12</v>
      </c>
      <c r="C34" s="511">
        <v>2</v>
      </c>
      <c r="D34" s="505">
        <v>11</v>
      </c>
      <c r="E34" s="506">
        <f t="shared" si="0"/>
        <v>41.37931034482759</v>
      </c>
      <c r="F34" s="507">
        <f t="shared" si="1"/>
        <v>6.896551724137931</v>
      </c>
      <c r="G34" s="508">
        <f>(100*D34)/29</f>
        <v>37.93103448275862</v>
      </c>
    </row>
    <row r="35" spans="1:7" ht="24">
      <c r="A35" s="502" t="s">
        <v>916</v>
      </c>
      <c r="B35" s="510">
        <v>25</v>
      </c>
      <c r="C35" s="511">
        <v>1</v>
      </c>
      <c r="D35" s="505"/>
      <c r="E35" s="506">
        <f t="shared" si="0"/>
        <v>86.20689655172414</v>
      </c>
      <c r="F35" s="507">
        <f t="shared" si="1"/>
        <v>3.4482758620689653</v>
      </c>
      <c r="G35" s="508"/>
    </row>
    <row r="36" spans="1:7" ht="24">
      <c r="A36" s="502" t="s">
        <v>436</v>
      </c>
      <c r="B36" s="510"/>
      <c r="C36" s="511">
        <v>14</v>
      </c>
      <c r="D36" s="505">
        <v>12</v>
      </c>
      <c r="E36" s="506">
        <f t="shared" si="0"/>
        <v>0</v>
      </c>
      <c r="F36" s="507">
        <f t="shared" si="1"/>
        <v>48.275862068965516</v>
      </c>
      <c r="G36" s="508">
        <f>(100*D36)/29</f>
        <v>41.37931034482759</v>
      </c>
    </row>
    <row r="37" spans="1:7" ht="12.75">
      <c r="A37" s="502" t="s">
        <v>380</v>
      </c>
      <c r="B37" s="503">
        <v>8</v>
      </c>
      <c r="C37" s="504">
        <v>1</v>
      </c>
      <c r="D37" s="505">
        <v>14</v>
      </c>
      <c r="E37" s="506">
        <f t="shared" si="0"/>
        <v>27.586206896551722</v>
      </c>
      <c r="F37" s="507">
        <f t="shared" si="1"/>
        <v>3.4482758620689653</v>
      </c>
      <c r="G37" s="508">
        <f>(100*D37)/29</f>
        <v>48.275862068965516</v>
      </c>
    </row>
    <row r="38" spans="1:7" ht="12.75">
      <c r="A38" s="513" t="s">
        <v>579</v>
      </c>
      <c r="B38" s="514">
        <v>21</v>
      </c>
      <c r="C38" s="515">
        <v>1</v>
      </c>
      <c r="D38" s="516"/>
      <c r="E38" s="506">
        <f t="shared" si="0"/>
        <v>72.41379310344827</v>
      </c>
      <c r="F38" s="507">
        <f t="shared" si="1"/>
        <v>3.4482758620689653</v>
      </c>
      <c r="G38" s="508"/>
    </row>
    <row r="39" spans="1:7" ht="24">
      <c r="A39" s="513" t="s">
        <v>917</v>
      </c>
      <c r="B39" s="514">
        <v>1</v>
      </c>
      <c r="C39" s="515"/>
      <c r="D39" s="516"/>
      <c r="E39" s="506">
        <f t="shared" si="0"/>
        <v>3.4482758620689653</v>
      </c>
      <c r="F39" s="507"/>
      <c r="G39" s="508"/>
    </row>
    <row r="40" spans="1:7" ht="96">
      <c r="A40" s="502" t="s">
        <v>918</v>
      </c>
      <c r="B40" s="503">
        <v>2</v>
      </c>
      <c r="C40" s="517">
        <f>2+2+1</f>
        <v>5</v>
      </c>
      <c r="D40" s="518"/>
      <c r="E40" s="506">
        <f t="shared" si="0"/>
        <v>6.896551724137931</v>
      </c>
      <c r="F40" s="507">
        <f t="shared" si="1"/>
        <v>17.24137931034483</v>
      </c>
      <c r="G40" s="508"/>
    </row>
    <row r="41" spans="1:7" ht="48">
      <c r="A41" s="502" t="s">
        <v>919</v>
      </c>
      <c r="B41" s="503">
        <v>4</v>
      </c>
      <c r="C41" s="517"/>
      <c r="D41" s="518"/>
      <c r="E41" s="506">
        <f t="shared" si="0"/>
        <v>13.793103448275861</v>
      </c>
      <c r="F41" s="507"/>
      <c r="G41" s="508"/>
    </row>
    <row r="42" spans="1:7" ht="72">
      <c r="A42" s="502" t="s">
        <v>920</v>
      </c>
      <c r="B42" s="503">
        <v>1</v>
      </c>
      <c r="C42" s="517"/>
      <c r="D42" s="518"/>
      <c r="E42" s="506">
        <f t="shared" si="0"/>
        <v>3.4482758620689653</v>
      </c>
      <c r="F42" s="507"/>
      <c r="G42" s="508"/>
    </row>
    <row r="43" spans="1:7" ht="24">
      <c r="A43" s="502" t="s">
        <v>921</v>
      </c>
      <c r="B43" s="503">
        <v>1</v>
      </c>
      <c r="C43" s="517"/>
      <c r="D43" s="518"/>
      <c r="E43" s="506">
        <f t="shared" si="0"/>
        <v>3.4482758620689653</v>
      </c>
      <c r="F43" s="507"/>
      <c r="G43" s="508"/>
    </row>
    <row r="44" spans="1:7" ht="48">
      <c r="A44" s="502" t="s">
        <v>922</v>
      </c>
      <c r="B44" s="503">
        <v>4</v>
      </c>
      <c r="C44" s="517"/>
      <c r="D44" s="518"/>
      <c r="E44" s="506">
        <f t="shared" si="0"/>
        <v>13.793103448275861</v>
      </c>
      <c r="F44" s="507"/>
      <c r="G44" s="508"/>
    </row>
    <row r="45" spans="1:7" ht="48">
      <c r="A45" s="502" t="s">
        <v>923</v>
      </c>
      <c r="B45" s="503">
        <v>5</v>
      </c>
      <c r="C45" s="517"/>
      <c r="D45" s="518">
        <v>2</v>
      </c>
      <c r="E45" s="506">
        <f t="shared" si="0"/>
        <v>17.24137931034483</v>
      </c>
      <c r="F45" s="507"/>
      <c r="G45" s="508">
        <f>(100*D45)/29</f>
        <v>6.896551724137931</v>
      </c>
    </row>
    <row r="46" spans="1:7" ht="60">
      <c r="A46" s="502" t="s">
        <v>731</v>
      </c>
      <c r="B46" s="503">
        <v>2</v>
      </c>
      <c r="C46" s="517">
        <v>1</v>
      </c>
      <c r="D46" s="518">
        <v>1</v>
      </c>
      <c r="E46" s="506">
        <f t="shared" si="0"/>
        <v>6.896551724137931</v>
      </c>
      <c r="F46" s="507">
        <f t="shared" si="1"/>
        <v>3.4482758620689653</v>
      </c>
      <c r="G46" s="508">
        <f>(100*D46)/29</f>
        <v>3.4482758620689653</v>
      </c>
    </row>
    <row r="47" spans="1:7" ht="36">
      <c r="A47" s="502" t="s">
        <v>924</v>
      </c>
      <c r="B47" s="503">
        <v>1</v>
      </c>
      <c r="C47" s="517">
        <v>4</v>
      </c>
      <c r="D47" s="518"/>
      <c r="E47" s="506">
        <f t="shared" si="0"/>
        <v>3.4482758620689653</v>
      </c>
      <c r="F47" s="507">
        <f t="shared" si="1"/>
        <v>13.793103448275861</v>
      </c>
      <c r="G47" s="508"/>
    </row>
    <row r="48" spans="1:7" ht="24">
      <c r="A48" s="502" t="s">
        <v>925</v>
      </c>
      <c r="B48" s="503">
        <v>4</v>
      </c>
      <c r="C48" s="517">
        <v>4</v>
      </c>
      <c r="D48" s="518">
        <v>1</v>
      </c>
      <c r="E48" s="506">
        <f t="shared" si="0"/>
        <v>13.793103448275861</v>
      </c>
      <c r="F48" s="507">
        <f t="shared" si="1"/>
        <v>13.793103448275861</v>
      </c>
      <c r="G48" s="508">
        <f>(100*D48)/29</f>
        <v>3.4482758620689653</v>
      </c>
    </row>
    <row r="49" spans="1:7" ht="12.75">
      <c r="A49" s="502" t="s">
        <v>926</v>
      </c>
      <c r="B49" s="503">
        <v>3</v>
      </c>
      <c r="C49" s="517"/>
      <c r="D49" s="518"/>
      <c r="E49" s="506">
        <f t="shared" si="0"/>
        <v>10.344827586206897</v>
      </c>
      <c r="F49" s="507"/>
      <c r="G49" s="508"/>
    </row>
    <row r="50" spans="1:7" ht="48">
      <c r="A50" s="502" t="s">
        <v>927</v>
      </c>
      <c r="B50" s="503">
        <v>2</v>
      </c>
      <c r="C50" s="517">
        <v>1</v>
      </c>
      <c r="D50" s="518"/>
      <c r="E50" s="506">
        <f t="shared" si="0"/>
        <v>6.896551724137931</v>
      </c>
      <c r="F50" s="507">
        <f t="shared" si="1"/>
        <v>3.4482758620689653</v>
      </c>
      <c r="G50" s="508"/>
    </row>
    <row r="51" spans="1:7" ht="24">
      <c r="A51" s="502" t="s">
        <v>928</v>
      </c>
      <c r="B51" s="503">
        <v>40</v>
      </c>
      <c r="C51" s="517"/>
      <c r="D51" s="518"/>
      <c r="E51" s="506">
        <f t="shared" si="0"/>
        <v>137.93103448275863</v>
      </c>
      <c r="F51" s="507"/>
      <c r="G51" s="508"/>
    </row>
    <row r="52" spans="1:7" ht="13.5" thickBot="1">
      <c r="A52" s="519" t="s">
        <v>929</v>
      </c>
      <c r="B52" s="520"/>
      <c r="C52" s="521">
        <v>3</v>
      </c>
      <c r="D52" s="522"/>
      <c r="E52" s="523"/>
      <c r="F52" s="524">
        <f t="shared" si="1"/>
        <v>10.344827586206897</v>
      </c>
      <c r="G52" s="525"/>
    </row>
  </sheetData>
  <printOptions/>
  <pageMargins left="0.75" right="0.75" top="1" bottom="1" header="0.5" footer="0.5"/>
  <pageSetup horizontalDpi="600" verticalDpi="600" orientation="landscape" paperSize="9" r:id="rId2"/>
  <drawing r:id="rId1"/>
</worksheet>
</file>

<file path=xl/worksheets/sheet28.xml><?xml version="1.0" encoding="utf-8"?>
<worksheet xmlns="http://schemas.openxmlformats.org/spreadsheetml/2006/main" xmlns:r="http://schemas.openxmlformats.org/officeDocument/2006/relationships">
  <dimension ref="A1:G22"/>
  <sheetViews>
    <sheetView workbookViewId="0" topLeftCell="A1">
      <selection activeCell="U17" sqref="T17:U63"/>
    </sheetView>
  </sheetViews>
  <sheetFormatPr defaultColWidth="9.140625" defaultRowHeight="12.75"/>
  <cols>
    <col min="1" max="1" width="25.7109375" style="70" customWidth="1"/>
    <col min="2" max="3" width="4.00390625" style="70" bestFit="1" customWidth="1"/>
    <col min="4" max="4" width="9.7109375" style="70" bestFit="1" customWidth="1"/>
    <col min="5" max="5" width="6.421875" style="70" bestFit="1" customWidth="1"/>
    <col min="6" max="6" width="5.421875" style="70" bestFit="1" customWidth="1"/>
    <col min="7" max="7" width="6.28125" style="70" bestFit="1" customWidth="1"/>
  </cols>
  <sheetData>
    <row r="1" spans="1:4" ht="27.75" customHeight="1" thickBot="1">
      <c r="A1" s="271" t="s">
        <v>278</v>
      </c>
      <c r="B1" s="489"/>
      <c r="C1" s="489"/>
      <c r="D1" s="489"/>
    </row>
    <row r="2" spans="1:7" s="12" customFormat="1" ht="27.75" customHeight="1" thickBot="1">
      <c r="A2" s="490" t="s">
        <v>716</v>
      </c>
      <c r="B2" s="13"/>
      <c r="C2" s="13"/>
      <c r="D2" s="13"/>
      <c r="E2" s="70"/>
      <c r="F2" s="70"/>
      <c r="G2" s="70"/>
    </row>
    <row r="3" spans="1:7" s="12" customFormat="1" ht="27.75" customHeight="1" thickBot="1">
      <c r="A3" s="490" t="s">
        <v>717</v>
      </c>
      <c r="B3" s="13"/>
      <c r="C3" s="13"/>
      <c r="D3" s="13"/>
      <c r="E3" s="70"/>
      <c r="F3" s="70"/>
      <c r="G3" s="70"/>
    </row>
    <row r="4" spans="1:7" s="12" customFormat="1" ht="27.75" customHeight="1" thickBot="1">
      <c r="A4" s="271" t="s">
        <v>280</v>
      </c>
      <c r="B4" s="272" t="s">
        <v>495</v>
      </c>
      <c r="C4" s="493" t="s">
        <v>496</v>
      </c>
      <c r="D4" s="494" t="s">
        <v>497</v>
      </c>
      <c r="E4" s="272" t="s">
        <v>704</v>
      </c>
      <c r="F4" s="493" t="s">
        <v>705</v>
      </c>
      <c r="G4" s="494" t="s">
        <v>706</v>
      </c>
    </row>
    <row r="5" spans="1:7" ht="27.75" customHeight="1">
      <c r="A5" s="526" t="s">
        <v>486</v>
      </c>
      <c r="B5" s="527">
        <v>355</v>
      </c>
      <c r="C5" s="528"/>
      <c r="D5" s="529"/>
      <c r="E5" s="499">
        <f>(100*B5)/355</f>
        <v>100</v>
      </c>
      <c r="F5" s="500"/>
      <c r="G5" s="501"/>
    </row>
    <row r="6" spans="1:7" ht="27.75" customHeight="1">
      <c r="A6" s="530" t="s">
        <v>487</v>
      </c>
      <c r="B6" s="531">
        <v>354</v>
      </c>
      <c r="C6" s="532"/>
      <c r="D6" s="533"/>
      <c r="E6" s="506">
        <f aca="true" t="shared" si="0" ref="E6:E22">(100*B6)/355</f>
        <v>99.71830985915493</v>
      </c>
      <c r="F6" s="507"/>
      <c r="G6" s="508"/>
    </row>
    <row r="7" spans="1:7" ht="27.75" customHeight="1">
      <c r="A7" s="530" t="s">
        <v>381</v>
      </c>
      <c r="B7" s="531">
        <v>347</v>
      </c>
      <c r="C7" s="532">
        <v>3</v>
      </c>
      <c r="D7" s="533"/>
      <c r="E7" s="506">
        <f t="shared" si="0"/>
        <v>97.74647887323944</v>
      </c>
      <c r="F7" s="507">
        <f aca="true" t="shared" si="1" ref="F7:F22">(100*C7)/355</f>
        <v>0.8450704225352113</v>
      </c>
      <c r="G7" s="508"/>
    </row>
    <row r="8" spans="1:7" ht="27.75" customHeight="1">
      <c r="A8" s="530" t="s">
        <v>884</v>
      </c>
      <c r="B8" s="531">
        <v>348</v>
      </c>
      <c r="C8" s="532">
        <v>6</v>
      </c>
      <c r="D8" s="533"/>
      <c r="E8" s="506">
        <f t="shared" si="0"/>
        <v>98.02816901408451</v>
      </c>
      <c r="F8" s="507">
        <f t="shared" si="1"/>
        <v>1.6901408450704225</v>
      </c>
      <c r="G8" s="508"/>
    </row>
    <row r="9" spans="1:7" ht="27.75" customHeight="1">
      <c r="A9" s="530" t="s">
        <v>437</v>
      </c>
      <c r="B9" s="531">
        <v>354</v>
      </c>
      <c r="C9" s="532"/>
      <c r="D9" s="533"/>
      <c r="E9" s="506">
        <f t="shared" si="0"/>
        <v>99.71830985915493</v>
      </c>
      <c r="F9" s="507"/>
      <c r="G9" s="508"/>
    </row>
    <row r="10" spans="1:7" ht="27.75" customHeight="1">
      <c r="A10" s="530" t="s">
        <v>3</v>
      </c>
      <c r="B10" s="531">
        <v>332</v>
      </c>
      <c r="C10" s="532">
        <v>1</v>
      </c>
      <c r="D10" s="533">
        <v>13</v>
      </c>
      <c r="E10" s="506">
        <f t="shared" si="0"/>
        <v>93.52112676056338</v>
      </c>
      <c r="F10" s="507">
        <f t="shared" si="1"/>
        <v>0.28169014084507044</v>
      </c>
      <c r="G10" s="508">
        <f aca="true" t="shared" si="2" ref="G10:G22">(100*D10)/355</f>
        <v>3.6619718309859155</v>
      </c>
    </row>
    <row r="11" spans="1:7" ht="27.75" customHeight="1">
      <c r="A11" s="530" t="s">
        <v>4</v>
      </c>
      <c r="B11" s="531">
        <v>321</v>
      </c>
      <c r="C11" s="532">
        <v>16</v>
      </c>
      <c r="D11" s="533">
        <v>18</v>
      </c>
      <c r="E11" s="506">
        <f t="shared" si="0"/>
        <v>90.4225352112676</v>
      </c>
      <c r="F11" s="507">
        <f t="shared" si="1"/>
        <v>4.507042253521127</v>
      </c>
      <c r="G11" s="508">
        <f t="shared" si="2"/>
        <v>5.070422535211268</v>
      </c>
    </row>
    <row r="12" spans="1:7" ht="27.75" customHeight="1">
      <c r="A12" s="530" t="s">
        <v>488</v>
      </c>
      <c r="B12" s="531">
        <v>251</v>
      </c>
      <c r="C12" s="532">
        <v>104</v>
      </c>
      <c r="D12" s="533"/>
      <c r="E12" s="506">
        <f t="shared" si="0"/>
        <v>70.70422535211267</v>
      </c>
      <c r="F12" s="507">
        <f t="shared" si="1"/>
        <v>29.295774647887324</v>
      </c>
      <c r="G12" s="508"/>
    </row>
    <row r="13" spans="1:7" ht="27.75" customHeight="1">
      <c r="A13" s="530" t="s">
        <v>435</v>
      </c>
      <c r="B13" s="531">
        <v>18</v>
      </c>
      <c r="C13" s="532">
        <v>190</v>
      </c>
      <c r="D13" s="533">
        <v>142</v>
      </c>
      <c r="E13" s="506">
        <f t="shared" si="0"/>
        <v>5.070422535211268</v>
      </c>
      <c r="F13" s="507">
        <f t="shared" si="1"/>
        <v>53.521126760563384</v>
      </c>
      <c r="G13" s="508">
        <f t="shared" si="2"/>
        <v>40</v>
      </c>
    </row>
    <row r="14" spans="1:7" ht="27.75" customHeight="1">
      <c r="A14" s="530" t="s">
        <v>489</v>
      </c>
      <c r="B14" s="531">
        <v>351</v>
      </c>
      <c r="C14" s="532">
        <v>3</v>
      </c>
      <c r="D14" s="533"/>
      <c r="E14" s="506">
        <f t="shared" si="0"/>
        <v>98.87323943661971</v>
      </c>
      <c r="F14" s="507">
        <f t="shared" si="1"/>
        <v>0.8450704225352113</v>
      </c>
      <c r="G14" s="508"/>
    </row>
    <row r="15" spans="1:7" ht="27.75" customHeight="1">
      <c r="A15" s="530" t="s">
        <v>490</v>
      </c>
      <c r="B15" s="531">
        <v>189</v>
      </c>
      <c r="C15" s="532">
        <v>6</v>
      </c>
      <c r="D15" s="533">
        <v>11</v>
      </c>
      <c r="E15" s="506">
        <f t="shared" si="0"/>
        <v>53.23943661971831</v>
      </c>
      <c r="F15" s="507">
        <f t="shared" si="1"/>
        <v>1.6901408450704225</v>
      </c>
      <c r="G15" s="508">
        <f t="shared" si="2"/>
        <v>3.0985915492957745</v>
      </c>
    </row>
    <row r="16" spans="1:7" ht="27.75" customHeight="1">
      <c r="A16" s="530" t="s">
        <v>491</v>
      </c>
      <c r="B16" s="531">
        <v>11</v>
      </c>
      <c r="C16" s="532">
        <v>2</v>
      </c>
      <c r="D16" s="533">
        <v>187</v>
      </c>
      <c r="E16" s="506">
        <f t="shared" si="0"/>
        <v>3.0985915492957745</v>
      </c>
      <c r="F16" s="507">
        <f t="shared" si="1"/>
        <v>0.5633802816901409</v>
      </c>
      <c r="G16" s="508">
        <f t="shared" si="2"/>
        <v>52.67605633802817</v>
      </c>
    </row>
    <row r="17" spans="1:7" ht="27.75" customHeight="1">
      <c r="A17" s="530" t="s">
        <v>492</v>
      </c>
      <c r="B17" s="531">
        <v>339</v>
      </c>
      <c r="C17" s="532">
        <v>2</v>
      </c>
      <c r="D17" s="533">
        <v>4</v>
      </c>
      <c r="E17" s="506">
        <f t="shared" si="0"/>
        <v>95.49295774647888</v>
      </c>
      <c r="F17" s="507">
        <f t="shared" si="1"/>
        <v>0.5633802816901409</v>
      </c>
      <c r="G17" s="508">
        <f t="shared" si="2"/>
        <v>1.1267605633802817</v>
      </c>
    </row>
    <row r="18" spans="1:7" ht="27.75" customHeight="1">
      <c r="A18" s="530" t="s">
        <v>379</v>
      </c>
      <c r="B18" s="531">
        <v>188</v>
      </c>
      <c r="C18" s="532">
        <v>3</v>
      </c>
      <c r="D18" s="533">
        <v>160</v>
      </c>
      <c r="E18" s="506">
        <f t="shared" si="0"/>
        <v>52.95774647887324</v>
      </c>
      <c r="F18" s="507">
        <f t="shared" si="1"/>
        <v>0.8450704225352113</v>
      </c>
      <c r="G18" s="508">
        <f t="shared" si="2"/>
        <v>45.070422535211264</v>
      </c>
    </row>
    <row r="19" spans="1:7" ht="27.75" customHeight="1">
      <c r="A19" s="530" t="s">
        <v>5</v>
      </c>
      <c r="B19" s="531">
        <v>277</v>
      </c>
      <c r="C19" s="532">
        <v>32</v>
      </c>
      <c r="D19" s="533">
        <v>36</v>
      </c>
      <c r="E19" s="506">
        <f t="shared" si="0"/>
        <v>78.02816901408451</v>
      </c>
      <c r="F19" s="507">
        <f t="shared" si="1"/>
        <v>9.014084507042254</v>
      </c>
      <c r="G19" s="508">
        <f t="shared" si="2"/>
        <v>10.140845070422536</v>
      </c>
    </row>
    <row r="20" spans="1:7" ht="27.75" customHeight="1">
      <c r="A20" s="530" t="s">
        <v>493</v>
      </c>
      <c r="B20" s="531">
        <v>38</v>
      </c>
      <c r="C20" s="532">
        <v>183</v>
      </c>
      <c r="D20" s="533">
        <v>133</v>
      </c>
      <c r="E20" s="506">
        <f t="shared" si="0"/>
        <v>10.704225352112676</v>
      </c>
      <c r="F20" s="507">
        <f t="shared" si="1"/>
        <v>51.54929577464789</v>
      </c>
      <c r="G20" s="508">
        <f t="shared" si="2"/>
        <v>37.46478873239437</v>
      </c>
    </row>
    <row r="21" spans="1:7" ht="12.75">
      <c r="A21" s="534" t="s">
        <v>380</v>
      </c>
      <c r="B21" s="535">
        <f>1+1+8+7+5</f>
        <v>22</v>
      </c>
      <c r="C21" s="517">
        <v>1</v>
      </c>
      <c r="D21" s="536">
        <f>1+29+67+54+15+6</f>
        <v>172</v>
      </c>
      <c r="E21" s="506">
        <f t="shared" si="0"/>
        <v>6.197183098591549</v>
      </c>
      <c r="F21" s="507">
        <f t="shared" si="1"/>
        <v>0.28169014084507044</v>
      </c>
      <c r="G21" s="508">
        <f t="shared" si="2"/>
        <v>48.45070422535211</v>
      </c>
    </row>
    <row r="22" spans="1:7" ht="13.5" thickBot="1">
      <c r="A22" s="537" t="s">
        <v>494</v>
      </c>
      <c r="B22" s="520">
        <f>148+3+76+63+17+4</f>
        <v>311</v>
      </c>
      <c r="C22" s="538">
        <v>33</v>
      </c>
      <c r="D22" s="539">
        <v>2</v>
      </c>
      <c r="E22" s="523">
        <f t="shared" si="0"/>
        <v>87.6056338028169</v>
      </c>
      <c r="F22" s="524">
        <f t="shared" si="1"/>
        <v>9.295774647887324</v>
      </c>
      <c r="G22" s="525">
        <f t="shared" si="2"/>
        <v>0.5633802816901409</v>
      </c>
    </row>
  </sheetData>
  <printOptions/>
  <pageMargins left="0.75" right="0.75" top="1" bottom="1" header="0.5" footer="0.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DC10"/>
  <sheetViews>
    <sheetView tabSelected="1" workbookViewId="0" topLeftCell="A1">
      <selection activeCell="A1" sqref="A1:DC9"/>
    </sheetView>
  </sheetViews>
  <sheetFormatPr defaultColWidth="9.140625" defaultRowHeight="12.75"/>
  <cols>
    <col min="1" max="1" width="3.7109375" style="47" bestFit="1" customWidth="1"/>
    <col min="2" max="2" width="5.7109375" style="47" bestFit="1" customWidth="1"/>
    <col min="3" max="3" width="8.7109375" style="47" bestFit="1" customWidth="1"/>
    <col min="4" max="4" width="5.57421875" style="47" bestFit="1" customWidth="1"/>
    <col min="5" max="5" width="8.7109375" style="47" bestFit="1" customWidth="1"/>
    <col min="6" max="6" width="4.140625" style="47" bestFit="1" customWidth="1"/>
    <col min="7" max="7" width="17.8515625" style="47" bestFit="1" customWidth="1"/>
    <col min="8" max="8" width="41.140625" style="47" bestFit="1" customWidth="1"/>
    <col min="9" max="9" width="2.421875" style="47" bestFit="1" customWidth="1"/>
    <col min="10" max="10" width="3.00390625" style="47" bestFit="1" customWidth="1"/>
    <col min="11" max="11" width="6.421875" style="47" bestFit="1" customWidth="1"/>
    <col min="12" max="12" width="2.421875" style="47" bestFit="1" customWidth="1"/>
    <col min="13" max="13" width="3.00390625" style="47" bestFit="1" customWidth="1"/>
    <col min="14" max="14" width="6.421875" style="47" bestFit="1" customWidth="1"/>
    <col min="15" max="15" width="2.421875" style="47" bestFit="1" customWidth="1"/>
    <col min="16" max="16" width="3.00390625" style="47" bestFit="1" customWidth="1"/>
    <col min="17" max="17" width="6.421875" style="47" bestFit="1" customWidth="1"/>
    <col min="18" max="18" width="2.421875" style="47" bestFit="1" customWidth="1"/>
    <col min="19" max="19" width="3.00390625" style="47" bestFit="1" customWidth="1"/>
    <col min="20" max="20" width="6.421875" style="47" bestFit="1" customWidth="1"/>
    <col min="21" max="21" width="2.421875" style="47" bestFit="1" customWidth="1"/>
    <col min="22" max="22" width="3.00390625" style="47" bestFit="1" customWidth="1"/>
    <col min="23" max="23" width="6.421875" style="47" bestFit="1" customWidth="1"/>
    <col min="24" max="24" width="2.421875" style="47" bestFit="1" customWidth="1"/>
    <col min="25" max="25" width="3.00390625" style="47" bestFit="1" customWidth="1"/>
    <col min="26" max="26" width="6.421875" style="47" bestFit="1" customWidth="1"/>
    <col min="27" max="27" width="2.421875" style="47" bestFit="1" customWidth="1"/>
    <col min="28" max="28" width="3.00390625" style="47" bestFit="1" customWidth="1"/>
    <col min="29" max="29" width="6.421875" style="47" bestFit="1" customWidth="1"/>
    <col min="30" max="30" width="2.421875" style="47" bestFit="1" customWidth="1"/>
    <col min="31" max="31" width="3.00390625" style="47" bestFit="1" customWidth="1"/>
    <col min="32" max="32" width="6.421875" style="47" bestFit="1" customWidth="1"/>
    <col min="33" max="33" width="2.421875" style="47" bestFit="1" customWidth="1"/>
    <col min="34" max="34" width="3.00390625" style="47" bestFit="1" customWidth="1"/>
    <col min="35" max="35" width="6.421875" style="47" bestFit="1" customWidth="1"/>
    <col min="36" max="36" width="2.421875" style="47" bestFit="1" customWidth="1"/>
    <col min="37" max="37" width="3.00390625" style="47" bestFit="1" customWidth="1"/>
    <col min="38" max="38" width="6.421875" style="47" bestFit="1" customWidth="1"/>
    <col min="39" max="39" width="2.421875" style="47" bestFit="1" customWidth="1"/>
    <col min="40" max="40" width="3.00390625" style="47" bestFit="1" customWidth="1"/>
    <col min="41" max="41" width="6.421875" style="47" bestFit="1" customWidth="1"/>
    <col min="42" max="42" width="2.421875" style="47" bestFit="1" customWidth="1"/>
    <col min="43" max="43" width="3.00390625" style="47" bestFit="1" customWidth="1"/>
    <col min="44" max="44" width="6.421875" style="47" bestFit="1" customWidth="1"/>
    <col min="45" max="45" width="2.421875" style="47" bestFit="1" customWidth="1"/>
    <col min="46" max="46" width="3.00390625" style="47" bestFit="1" customWidth="1"/>
    <col min="47" max="47" width="6.421875" style="47" bestFit="1" customWidth="1"/>
    <col min="48" max="48" width="2.421875" style="47" bestFit="1" customWidth="1"/>
    <col min="49" max="49" width="3.00390625" style="47" bestFit="1" customWidth="1"/>
    <col min="50" max="50" width="6.421875" style="47" bestFit="1" customWidth="1"/>
    <col min="51" max="51" width="2.421875" style="47" bestFit="1" customWidth="1"/>
    <col min="52" max="52" width="3.00390625" style="47" bestFit="1" customWidth="1"/>
    <col min="53" max="53" width="6.421875" style="47" bestFit="1" customWidth="1"/>
    <col min="54" max="54" width="2.421875" style="47" bestFit="1" customWidth="1"/>
    <col min="55" max="55" width="3.00390625" style="47" bestFit="1" customWidth="1"/>
    <col min="56" max="56" width="6.421875" style="47" bestFit="1" customWidth="1"/>
    <col min="57" max="57" width="2.421875" style="47" bestFit="1" customWidth="1"/>
    <col min="58" max="58" width="3.00390625" style="47" bestFit="1" customWidth="1"/>
    <col min="59" max="59" width="6.421875" style="47" bestFit="1" customWidth="1"/>
    <col min="60" max="60" width="2.421875" style="47" bestFit="1" customWidth="1"/>
    <col min="61" max="61" width="3.00390625" style="47" bestFit="1" customWidth="1"/>
    <col min="62" max="62" width="6.421875" style="47" bestFit="1" customWidth="1"/>
    <col min="63" max="63" width="2.421875" style="47" bestFit="1" customWidth="1"/>
    <col min="64" max="64" width="3.00390625" style="47" bestFit="1" customWidth="1"/>
    <col min="65" max="65" width="6.421875" style="47" bestFit="1" customWidth="1"/>
    <col min="66" max="66" width="2.421875" style="47" bestFit="1" customWidth="1"/>
    <col min="67" max="67" width="3.00390625" style="47" bestFit="1" customWidth="1"/>
    <col min="68" max="68" width="6.421875" style="47" bestFit="1" customWidth="1"/>
    <col min="69" max="69" width="2.421875" style="47" bestFit="1" customWidth="1"/>
    <col min="70" max="70" width="3.00390625" style="47" bestFit="1" customWidth="1"/>
    <col min="71" max="71" width="6.421875" style="47" bestFit="1" customWidth="1"/>
    <col min="72" max="72" width="2.421875" style="47" bestFit="1" customWidth="1"/>
    <col min="73" max="73" width="3.00390625" style="47" bestFit="1" customWidth="1"/>
    <col min="74" max="74" width="6.421875" style="47" bestFit="1" customWidth="1"/>
    <col min="75" max="75" width="2.421875" style="47" bestFit="1" customWidth="1"/>
    <col min="76" max="76" width="3.00390625" style="47" bestFit="1" customWidth="1"/>
    <col min="77" max="77" width="6.421875" style="47" bestFit="1" customWidth="1"/>
    <col min="78" max="78" width="2.421875" style="47" bestFit="1" customWidth="1"/>
    <col min="79" max="79" width="3.00390625" style="47" bestFit="1" customWidth="1"/>
    <col min="80" max="80" width="6.421875" style="47" bestFit="1" customWidth="1"/>
    <col min="81" max="81" width="2.421875" style="47" bestFit="1" customWidth="1"/>
    <col min="82" max="82" width="3.00390625" style="47" bestFit="1" customWidth="1"/>
    <col min="83" max="83" width="6.421875" style="47" bestFit="1" customWidth="1"/>
    <col min="84" max="84" width="2.421875" style="47" bestFit="1" customWidth="1"/>
    <col min="85" max="85" width="3.00390625" style="47" bestFit="1" customWidth="1"/>
    <col min="86" max="86" width="6.421875" style="47" bestFit="1" customWidth="1"/>
    <col min="87" max="87" width="2.421875" style="47" bestFit="1" customWidth="1"/>
    <col min="88" max="88" width="3.00390625" style="47" bestFit="1" customWidth="1"/>
    <col min="89" max="89" width="6.421875" style="47" bestFit="1" customWidth="1"/>
    <col min="90" max="90" width="2.421875" style="47" bestFit="1" customWidth="1"/>
    <col min="91" max="91" width="3.00390625" style="47" bestFit="1" customWidth="1"/>
    <col min="92" max="92" width="6.421875" style="47" bestFit="1" customWidth="1"/>
    <col min="93" max="93" width="2.421875" style="47" bestFit="1" customWidth="1"/>
    <col min="94" max="94" width="3.00390625" style="47" bestFit="1" customWidth="1"/>
    <col min="95" max="95" width="6.421875" style="47" bestFit="1" customWidth="1"/>
    <col min="96" max="96" width="2.421875" style="47" bestFit="1" customWidth="1"/>
    <col min="97" max="97" width="3.00390625" style="47" bestFit="1" customWidth="1"/>
    <col min="98" max="98" width="6.421875" style="47" bestFit="1" customWidth="1"/>
    <col min="99" max="99" width="2.421875" style="47" bestFit="1" customWidth="1"/>
    <col min="100" max="100" width="3.00390625" style="47" bestFit="1" customWidth="1"/>
    <col min="101" max="101" width="6.421875" style="47" bestFit="1" customWidth="1"/>
    <col min="102" max="102" width="2.421875" style="47" bestFit="1" customWidth="1"/>
    <col min="103" max="103" width="3.00390625" style="47" bestFit="1" customWidth="1"/>
    <col min="104" max="104" width="6.421875" style="47" bestFit="1" customWidth="1"/>
    <col min="105" max="105" width="2.421875" style="47" bestFit="1" customWidth="1"/>
    <col min="106" max="106" width="3.00390625" style="47" bestFit="1" customWidth="1"/>
    <col min="107" max="107" width="6.421875" style="47" bestFit="1" customWidth="1"/>
  </cols>
  <sheetData>
    <row r="1" spans="1:74" ht="13.5" thickBot="1">
      <c r="A1" s="71"/>
      <c r="B1" s="72" t="s">
        <v>279</v>
      </c>
      <c r="C1" s="73"/>
      <c r="D1" s="72">
        <v>2015</v>
      </c>
      <c r="E1" s="74"/>
      <c r="F1" s="75"/>
      <c r="G1" s="76"/>
      <c r="H1" s="135" t="s">
        <v>976</v>
      </c>
      <c r="I1" s="46"/>
      <c r="J1" s="46"/>
      <c r="K1" s="46"/>
      <c r="BK1" s="137"/>
      <c r="BL1" s="137"/>
      <c r="BM1" s="137"/>
      <c r="BN1" s="107"/>
      <c r="BO1" s="107"/>
      <c r="BP1" s="107"/>
      <c r="BQ1" s="107"/>
      <c r="BR1" s="107"/>
      <c r="BS1" s="107"/>
      <c r="BT1" s="107"/>
      <c r="BU1" s="107"/>
      <c r="BV1" s="107"/>
    </row>
    <row r="2" spans="1:107" ht="13.5" thickBot="1">
      <c r="A2" s="71"/>
      <c r="B2" s="75"/>
      <c r="C2" s="75"/>
      <c r="D2" s="75"/>
      <c r="E2" s="75"/>
      <c r="F2" s="75"/>
      <c r="G2" s="76"/>
      <c r="H2" s="77"/>
      <c r="I2" s="540" t="s">
        <v>572</v>
      </c>
      <c r="J2" s="541"/>
      <c r="K2" s="541"/>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542"/>
      <c r="AN2" s="542"/>
      <c r="AO2" s="542"/>
      <c r="AP2" s="542"/>
      <c r="AQ2" s="542"/>
      <c r="AR2" s="542"/>
      <c r="AS2" s="542"/>
      <c r="AT2" s="542"/>
      <c r="AU2" s="542"/>
      <c r="AV2" s="542"/>
      <c r="AW2" s="542"/>
      <c r="AX2" s="542"/>
      <c r="AY2" s="542"/>
      <c r="AZ2" s="542"/>
      <c r="BA2" s="542"/>
      <c r="BB2" s="542"/>
      <c r="BC2" s="542"/>
      <c r="BD2" s="542"/>
      <c r="BE2" s="542"/>
      <c r="BF2" s="542"/>
      <c r="BG2" s="542"/>
      <c r="BH2" s="542"/>
      <c r="BI2" s="542"/>
      <c r="BJ2" s="542"/>
      <c r="BK2" s="542"/>
      <c r="BL2" s="542"/>
      <c r="BM2" s="542"/>
      <c r="BN2" s="542"/>
      <c r="BO2" s="542"/>
      <c r="BP2" s="542"/>
      <c r="BQ2" s="542"/>
      <c r="BR2" s="542"/>
      <c r="BS2" s="542"/>
      <c r="BT2" s="542"/>
      <c r="BU2" s="542"/>
      <c r="BV2" s="542"/>
      <c r="BW2" s="542"/>
      <c r="BX2" s="542"/>
      <c r="BY2" s="542"/>
      <c r="BZ2" s="542"/>
      <c r="CA2" s="542"/>
      <c r="CB2" s="542"/>
      <c r="CC2" s="542"/>
      <c r="CD2" s="542"/>
      <c r="CE2" s="542"/>
      <c r="CF2" s="542"/>
      <c r="CG2" s="542"/>
      <c r="CH2" s="542"/>
      <c r="CI2" s="542"/>
      <c r="CJ2" s="542"/>
      <c r="CK2" s="542"/>
      <c r="CL2" s="542"/>
      <c r="CM2" s="542"/>
      <c r="CN2" s="542"/>
      <c r="CO2" s="542"/>
      <c r="CP2" s="542"/>
      <c r="CQ2" s="542"/>
      <c r="CR2" s="542"/>
      <c r="CS2" s="542"/>
      <c r="CT2" s="542"/>
      <c r="CU2" s="542"/>
      <c r="CV2" s="542"/>
      <c r="CW2" s="542"/>
      <c r="CX2" s="542"/>
      <c r="CY2" s="542"/>
      <c r="CZ2" s="542"/>
      <c r="DA2" s="542"/>
      <c r="DB2" s="542"/>
      <c r="DC2" s="543"/>
    </row>
    <row r="3" spans="1:107" s="8" customFormat="1" ht="144" customHeight="1" thickBot="1" thickTop="1">
      <c r="A3" s="78" t="s">
        <v>407</v>
      </c>
      <c r="B3" s="78" t="s">
        <v>549</v>
      </c>
      <c r="C3" s="78" t="s">
        <v>548</v>
      </c>
      <c r="D3" s="78" t="s">
        <v>550</v>
      </c>
      <c r="E3" s="78" t="s">
        <v>548</v>
      </c>
      <c r="F3" s="78" t="s">
        <v>607</v>
      </c>
      <c r="G3" s="78" t="s">
        <v>608</v>
      </c>
      <c r="H3" s="79" t="s">
        <v>571</v>
      </c>
      <c r="I3" s="551" t="s">
        <v>457</v>
      </c>
      <c r="J3" s="551"/>
      <c r="K3" s="551"/>
      <c r="L3" s="551" t="s">
        <v>458</v>
      </c>
      <c r="M3" s="551"/>
      <c r="N3" s="551"/>
      <c r="O3" s="550" t="s">
        <v>945</v>
      </c>
      <c r="P3" s="550"/>
      <c r="Q3" s="550"/>
      <c r="R3" s="552" t="s">
        <v>989</v>
      </c>
      <c r="S3" s="553"/>
      <c r="T3" s="554"/>
      <c r="U3" s="555" t="s">
        <v>988</v>
      </c>
      <c r="V3" s="556"/>
      <c r="W3" s="548"/>
      <c r="X3" s="555" t="s">
        <v>420</v>
      </c>
      <c r="Y3" s="556"/>
      <c r="Z3" s="548"/>
      <c r="AA3" s="555" t="s">
        <v>49</v>
      </c>
      <c r="AB3" s="556"/>
      <c r="AC3" s="548"/>
      <c r="AD3" s="550" t="s">
        <v>946</v>
      </c>
      <c r="AE3" s="550"/>
      <c r="AF3" s="550"/>
      <c r="AG3" s="550" t="s">
        <v>437</v>
      </c>
      <c r="AH3" s="550"/>
      <c r="AI3" s="550"/>
      <c r="AJ3" s="555" t="s">
        <v>421</v>
      </c>
      <c r="AK3" s="556"/>
      <c r="AL3" s="548"/>
      <c r="AM3" s="557" t="s">
        <v>422</v>
      </c>
      <c r="AN3" s="558"/>
      <c r="AO3" s="559"/>
      <c r="AP3" s="550" t="s">
        <v>947</v>
      </c>
      <c r="AQ3" s="550"/>
      <c r="AR3" s="550"/>
      <c r="AS3" s="550" t="s">
        <v>948</v>
      </c>
      <c r="AT3" s="550"/>
      <c r="AU3" s="550"/>
      <c r="AV3" s="555" t="s">
        <v>423</v>
      </c>
      <c r="AW3" s="556"/>
      <c r="AX3" s="548"/>
      <c r="AY3" s="555" t="s">
        <v>424</v>
      </c>
      <c r="AZ3" s="556"/>
      <c r="BA3" s="548"/>
      <c r="BB3" s="555" t="s">
        <v>425</v>
      </c>
      <c r="BC3" s="556"/>
      <c r="BD3" s="548"/>
      <c r="BE3" s="555" t="s">
        <v>426</v>
      </c>
      <c r="BF3" s="556"/>
      <c r="BG3" s="548"/>
      <c r="BH3" s="555" t="s">
        <v>427</v>
      </c>
      <c r="BI3" s="556"/>
      <c r="BJ3" s="548"/>
      <c r="BK3" s="555" t="s">
        <v>428</v>
      </c>
      <c r="BL3" s="556"/>
      <c r="BM3" s="548"/>
      <c r="BN3" s="555" t="s">
        <v>429</v>
      </c>
      <c r="BO3" s="556"/>
      <c r="BP3" s="548"/>
      <c r="BQ3" s="555" t="s">
        <v>431</v>
      </c>
      <c r="BR3" s="556"/>
      <c r="BS3" s="548"/>
      <c r="BT3" s="555" t="s">
        <v>430</v>
      </c>
      <c r="BU3" s="556"/>
      <c r="BV3" s="548"/>
      <c r="BW3" s="550" t="s">
        <v>434</v>
      </c>
      <c r="BX3" s="550"/>
      <c r="BY3" s="550"/>
      <c r="BZ3" s="550" t="s">
        <v>435</v>
      </c>
      <c r="CA3" s="550"/>
      <c r="CB3" s="550"/>
      <c r="CC3" s="550" t="s">
        <v>949</v>
      </c>
      <c r="CD3" s="550"/>
      <c r="CE3" s="550"/>
      <c r="CF3" s="550" t="s">
        <v>950</v>
      </c>
      <c r="CG3" s="550"/>
      <c r="CH3" s="550"/>
      <c r="CI3" s="550" t="s">
        <v>951</v>
      </c>
      <c r="CJ3" s="550"/>
      <c r="CK3" s="550"/>
      <c r="CL3" s="550" t="s">
        <v>952</v>
      </c>
      <c r="CM3" s="550"/>
      <c r="CN3" s="550"/>
      <c r="CO3" s="550" t="s">
        <v>953</v>
      </c>
      <c r="CP3" s="550"/>
      <c r="CQ3" s="550"/>
      <c r="CR3" s="550" t="s">
        <v>957</v>
      </c>
      <c r="CS3" s="550"/>
      <c r="CT3" s="550"/>
      <c r="CU3" s="550" t="s">
        <v>436</v>
      </c>
      <c r="CV3" s="550"/>
      <c r="CW3" s="550"/>
      <c r="CX3" s="550" t="s">
        <v>380</v>
      </c>
      <c r="CY3" s="550"/>
      <c r="CZ3" s="550"/>
      <c r="DA3" s="548" t="s">
        <v>579</v>
      </c>
      <c r="DB3" s="549"/>
      <c r="DC3" s="549"/>
    </row>
    <row r="4" spans="1:107" ht="26.25" thickTop="1">
      <c r="A4" s="80"/>
      <c r="B4" s="81"/>
      <c r="C4" s="81"/>
      <c r="D4" s="81"/>
      <c r="E4" s="81"/>
      <c r="F4" s="81"/>
      <c r="G4" s="81"/>
      <c r="H4" s="82"/>
      <c r="I4" s="52" t="s">
        <v>954</v>
      </c>
      <c r="J4" s="53" t="s">
        <v>955</v>
      </c>
      <c r="K4" s="54" t="s">
        <v>956</v>
      </c>
      <c r="L4" s="52" t="s">
        <v>954</v>
      </c>
      <c r="M4" s="53" t="s">
        <v>955</v>
      </c>
      <c r="N4" s="54" t="s">
        <v>956</v>
      </c>
      <c r="O4" s="52" t="s">
        <v>954</v>
      </c>
      <c r="P4" s="53" t="s">
        <v>955</v>
      </c>
      <c r="Q4" s="54" t="s">
        <v>956</v>
      </c>
      <c r="R4" s="52" t="s">
        <v>954</v>
      </c>
      <c r="S4" s="53" t="s">
        <v>955</v>
      </c>
      <c r="T4" s="54" t="s">
        <v>956</v>
      </c>
      <c r="U4" s="52" t="s">
        <v>954</v>
      </c>
      <c r="V4" s="53" t="s">
        <v>955</v>
      </c>
      <c r="W4" s="54" t="s">
        <v>956</v>
      </c>
      <c r="X4" s="52" t="s">
        <v>954</v>
      </c>
      <c r="Y4" s="53" t="s">
        <v>955</v>
      </c>
      <c r="Z4" s="54" t="s">
        <v>956</v>
      </c>
      <c r="AA4" s="52" t="s">
        <v>954</v>
      </c>
      <c r="AB4" s="53" t="s">
        <v>955</v>
      </c>
      <c r="AC4" s="54" t="s">
        <v>956</v>
      </c>
      <c r="AD4" s="52" t="s">
        <v>954</v>
      </c>
      <c r="AE4" s="53" t="s">
        <v>955</v>
      </c>
      <c r="AF4" s="54" t="s">
        <v>956</v>
      </c>
      <c r="AG4" s="52" t="s">
        <v>954</v>
      </c>
      <c r="AH4" s="53" t="s">
        <v>955</v>
      </c>
      <c r="AI4" s="54" t="s">
        <v>956</v>
      </c>
      <c r="AJ4" s="83" t="s">
        <v>954</v>
      </c>
      <c r="AK4" s="84" t="s">
        <v>955</v>
      </c>
      <c r="AL4" s="85" t="s">
        <v>956</v>
      </c>
      <c r="AM4" s="83" t="s">
        <v>954</v>
      </c>
      <c r="AN4" s="84" t="s">
        <v>955</v>
      </c>
      <c r="AO4" s="85" t="s">
        <v>956</v>
      </c>
      <c r="AP4" s="83" t="s">
        <v>954</v>
      </c>
      <c r="AQ4" s="84" t="s">
        <v>955</v>
      </c>
      <c r="AR4" s="85" t="s">
        <v>956</v>
      </c>
      <c r="AS4" s="52" t="s">
        <v>954</v>
      </c>
      <c r="AT4" s="53" t="s">
        <v>955</v>
      </c>
      <c r="AU4" s="54" t="s">
        <v>956</v>
      </c>
      <c r="AV4" s="83" t="s">
        <v>954</v>
      </c>
      <c r="AW4" s="84" t="s">
        <v>955</v>
      </c>
      <c r="AX4" s="85" t="s">
        <v>956</v>
      </c>
      <c r="AY4" s="83" t="s">
        <v>954</v>
      </c>
      <c r="AZ4" s="84" t="s">
        <v>955</v>
      </c>
      <c r="BA4" s="85" t="s">
        <v>956</v>
      </c>
      <c r="BB4" s="83" t="s">
        <v>954</v>
      </c>
      <c r="BC4" s="84" t="s">
        <v>955</v>
      </c>
      <c r="BD4" s="85" t="s">
        <v>956</v>
      </c>
      <c r="BE4" s="83" t="s">
        <v>954</v>
      </c>
      <c r="BF4" s="84" t="s">
        <v>955</v>
      </c>
      <c r="BG4" s="85" t="s">
        <v>956</v>
      </c>
      <c r="BH4" s="83" t="s">
        <v>954</v>
      </c>
      <c r="BI4" s="84" t="s">
        <v>955</v>
      </c>
      <c r="BJ4" s="108" t="s">
        <v>956</v>
      </c>
      <c r="BK4" s="83" t="s">
        <v>954</v>
      </c>
      <c r="BL4" s="84" t="s">
        <v>955</v>
      </c>
      <c r="BM4" s="85" t="s">
        <v>956</v>
      </c>
      <c r="BN4" s="83" t="s">
        <v>954</v>
      </c>
      <c r="BO4" s="84" t="s">
        <v>955</v>
      </c>
      <c r="BP4" s="85" t="s">
        <v>956</v>
      </c>
      <c r="BQ4" s="83" t="s">
        <v>954</v>
      </c>
      <c r="BR4" s="84" t="s">
        <v>955</v>
      </c>
      <c r="BS4" s="85" t="s">
        <v>956</v>
      </c>
      <c r="BT4" s="83" t="s">
        <v>954</v>
      </c>
      <c r="BU4" s="84" t="s">
        <v>955</v>
      </c>
      <c r="BV4" s="85" t="s">
        <v>956</v>
      </c>
      <c r="BW4" s="86" t="s">
        <v>954</v>
      </c>
      <c r="BX4" s="53" t="s">
        <v>955</v>
      </c>
      <c r="BY4" s="54" t="s">
        <v>956</v>
      </c>
      <c r="BZ4" s="52" t="s">
        <v>954</v>
      </c>
      <c r="CA4" s="53" t="s">
        <v>955</v>
      </c>
      <c r="CB4" s="54" t="s">
        <v>956</v>
      </c>
      <c r="CC4" s="52" t="s">
        <v>954</v>
      </c>
      <c r="CD4" s="53" t="s">
        <v>955</v>
      </c>
      <c r="CE4" s="54" t="s">
        <v>956</v>
      </c>
      <c r="CF4" s="52" t="s">
        <v>954</v>
      </c>
      <c r="CG4" s="53" t="s">
        <v>955</v>
      </c>
      <c r="CH4" s="54" t="s">
        <v>956</v>
      </c>
      <c r="CI4" s="52" t="s">
        <v>954</v>
      </c>
      <c r="CJ4" s="53" t="s">
        <v>955</v>
      </c>
      <c r="CK4" s="54" t="s">
        <v>956</v>
      </c>
      <c r="CL4" s="52" t="s">
        <v>954</v>
      </c>
      <c r="CM4" s="53" t="s">
        <v>955</v>
      </c>
      <c r="CN4" s="54" t="s">
        <v>956</v>
      </c>
      <c r="CO4" s="52" t="s">
        <v>954</v>
      </c>
      <c r="CP4" s="53" t="s">
        <v>955</v>
      </c>
      <c r="CQ4" s="54" t="s">
        <v>956</v>
      </c>
      <c r="CR4" s="52" t="s">
        <v>954</v>
      </c>
      <c r="CS4" s="53" t="s">
        <v>955</v>
      </c>
      <c r="CT4" s="54" t="s">
        <v>956</v>
      </c>
      <c r="CU4" s="52" t="s">
        <v>954</v>
      </c>
      <c r="CV4" s="53" t="s">
        <v>955</v>
      </c>
      <c r="CW4" s="54" t="s">
        <v>956</v>
      </c>
      <c r="CX4" s="52" t="s">
        <v>954</v>
      </c>
      <c r="CY4" s="53" t="s">
        <v>955</v>
      </c>
      <c r="CZ4" s="54" t="s">
        <v>956</v>
      </c>
      <c r="DA4" s="86" t="s">
        <v>954</v>
      </c>
      <c r="DB4" s="53" t="s">
        <v>955</v>
      </c>
      <c r="DC4" s="54" t="s">
        <v>956</v>
      </c>
    </row>
    <row r="5" spans="1:107" s="41" customFormat="1" ht="34.5" customHeight="1">
      <c r="A5" s="87">
        <v>1</v>
      </c>
      <c r="B5" s="91">
        <v>256</v>
      </c>
      <c r="C5" s="93">
        <v>42076</v>
      </c>
      <c r="D5" s="94">
        <v>37</v>
      </c>
      <c r="E5" s="93">
        <v>42058</v>
      </c>
      <c r="F5" s="91" t="s">
        <v>464</v>
      </c>
      <c r="G5" s="60" t="s">
        <v>445</v>
      </c>
      <c r="H5" s="96" t="s">
        <v>887</v>
      </c>
      <c r="I5" s="109">
        <v>1</v>
      </c>
      <c r="J5" s="110"/>
      <c r="K5" s="111"/>
      <c r="L5" s="109">
        <v>1</v>
      </c>
      <c r="M5" s="110"/>
      <c r="N5" s="111"/>
      <c r="O5" s="109">
        <v>1</v>
      </c>
      <c r="P5" s="110"/>
      <c r="Q5" s="111"/>
      <c r="R5" s="109"/>
      <c r="S5" s="110">
        <v>1</v>
      </c>
      <c r="T5" s="111"/>
      <c r="U5" s="109">
        <v>1</v>
      </c>
      <c r="V5" s="110"/>
      <c r="W5" s="111"/>
      <c r="X5" s="109">
        <v>1</v>
      </c>
      <c r="Y5" s="110"/>
      <c r="Z5" s="111"/>
      <c r="AA5" s="109">
        <v>1</v>
      </c>
      <c r="AB5" s="110"/>
      <c r="AC5" s="111"/>
      <c r="AD5" s="109">
        <v>1</v>
      </c>
      <c r="AE5" s="110"/>
      <c r="AF5" s="111"/>
      <c r="AG5" s="109">
        <v>1</v>
      </c>
      <c r="AH5" s="110"/>
      <c r="AI5" s="111"/>
      <c r="AJ5" s="109">
        <v>1</v>
      </c>
      <c r="AK5" s="110"/>
      <c r="AL5" s="111"/>
      <c r="AM5" s="109">
        <v>1</v>
      </c>
      <c r="AN5" s="110"/>
      <c r="AO5" s="111"/>
      <c r="AP5" s="109">
        <v>1</v>
      </c>
      <c r="AQ5" s="110"/>
      <c r="AR5" s="111"/>
      <c r="AS5" s="109">
        <v>1</v>
      </c>
      <c r="AT5" s="110"/>
      <c r="AU5" s="111"/>
      <c r="AV5" s="109">
        <v>1</v>
      </c>
      <c r="AW5" s="110"/>
      <c r="AX5" s="111"/>
      <c r="AY5" s="109"/>
      <c r="AZ5" s="110">
        <v>1</v>
      </c>
      <c r="BA5" s="111"/>
      <c r="BB5" s="109"/>
      <c r="BC5" s="110">
        <v>1</v>
      </c>
      <c r="BD5" s="111"/>
      <c r="BE5" s="109"/>
      <c r="BF5" s="110">
        <v>1</v>
      </c>
      <c r="BG5" s="111"/>
      <c r="BH5" s="109"/>
      <c r="BI5" s="110">
        <v>1</v>
      </c>
      <c r="BJ5" s="112"/>
      <c r="BK5" s="109">
        <v>1</v>
      </c>
      <c r="BL5" s="110"/>
      <c r="BM5" s="111"/>
      <c r="BN5" s="109"/>
      <c r="BO5" s="110">
        <v>1</v>
      </c>
      <c r="BP5" s="111"/>
      <c r="BQ5" s="109"/>
      <c r="BR5" s="110">
        <v>1</v>
      </c>
      <c r="BS5" s="111"/>
      <c r="BT5" s="109"/>
      <c r="BU5" s="110"/>
      <c r="BV5" s="111"/>
      <c r="BW5" s="113">
        <v>1</v>
      </c>
      <c r="BX5" s="110"/>
      <c r="BY5" s="111"/>
      <c r="BZ5" s="109"/>
      <c r="CA5" s="110">
        <v>1</v>
      </c>
      <c r="CB5" s="111"/>
      <c r="CC5" s="109">
        <v>1</v>
      </c>
      <c r="CD5" s="110"/>
      <c r="CE5" s="111"/>
      <c r="CF5" s="109">
        <v>1</v>
      </c>
      <c r="CG5" s="110"/>
      <c r="CH5" s="111"/>
      <c r="CI5" s="109"/>
      <c r="CJ5" s="110"/>
      <c r="CK5" s="111"/>
      <c r="CL5" s="109">
        <v>1</v>
      </c>
      <c r="CM5" s="110"/>
      <c r="CN5" s="111"/>
      <c r="CO5" s="109">
        <v>1</v>
      </c>
      <c r="CP5" s="110"/>
      <c r="CQ5" s="111"/>
      <c r="CR5" s="109">
        <v>1</v>
      </c>
      <c r="CS5" s="110"/>
      <c r="CT5" s="111"/>
      <c r="CU5" s="109"/>
      <c r="CV5" s="110">
        <v>1</v>
      </c>
      <c r="CW5" s="111"/>
      <c r="CX5" s="109"/>
      <c r="CY5" s="110"/>
      <c r="CZ5" s="111"/>
      <c r="DA5" s="113">
        <v>1</v>
      </c>
      <c r="DB5" s="110"/>
      <c r="DC5" s="111"/>
    </row>
    <row r="6" spans="1:107" s="41" customFormat="1" ht="34.5" customHeight="1">
      <c r="A6" s="87">
        <f>A5+1</f>
        <v>2</v>
      </c>
      <c r="B6" s="91">
        <v>252</v>
      </c>
      <c r="C6" s="93">
        <v>42072</v>
      </c>
      <c r="D6" s="94">
        <v>45</v>
      </c>
      <c r="E6" s="93">
        <v>42068</v>
      </c>
      <c r="F6" s="91" t="s">
        <v>464</v>
      </c>
      <c r="G6" s="60" t="s">
        <v>445</v>
      </c>
      <c r="H6" s="96" t="s">
        <v>934</v>
      </c>
      <c r="I6" s="109">
        <v>1</v>
      </c>
      <c r="J6" s="110"/>
      <c r="K6" s="111"/>
      <c r="L6" s="109">
        <v>1</v>
      </c>
      <c r="M6" s="110"/>
      <c r="N6" s="111"/>
      <c r="O6" s="109">
        <v>1</v>
      </c>
      <c r="P6" s="110"/>
      <c r="Q6" s="111"/>
      <c r="R6" s="109">
        <v>1</v>
      </c>
      <c r="S6" s="110"/>
      <c r="T6" s="111"/>
      <c r="U6" s="109">
        <v>1</v>
      </c>
      <c r="V6" s="110"/>
      <c r="W6" s="111"/>
      <c r="X6" s="109">
        <v>1</v>
      </c>
      <c r="Y6" s="110"/>
      <c r="Z6" s="111"/>
      <c r="AA6" s="109"/>
      <c r="AB6" s="110"/>
      <c r="AC6" s="111">
        <v>1</v>
      </c>
      <c r="AD6" s="109">
        <v>1</v>
      </c>
      <c r="AE6" s="110"/>
      <c r="AF6" s="111"/>
      <c r="AG6" s="109">
        <v>1</v>
      </c>
      <c r="AH6" s="110"/>
      <c r="AI6" s="111"/>
      <c r="AJ6" s="109">
        <v>1</v>
      </c>
      <c r="AK6" s="110"/>
      <c r="AL6" s="111"/>
      <c r="AM6" s="109">
        <v>1</v>
      </c>
      <c r="AN6" s="110"/>
      <c r="AO6" s="111"/>
      <c r="AP6" s="109">
        <v>1</v>
      </c>
      <c r="AQ6" s="110"/>
      <c r="AR6" s="111"/>
      <c r="AS6" s="109">
        <v>1</v>
      </c>
      <c r="AT6" s="110"/>
      <c r="AU6" s="111"/>
      <c r="AV6" s="109">
        <v>1</v>
      </c>
      <c r="AW6" s="110"/>
      <c r="AX6" s="111"/>
      <c r="AY6" s="109"/>
      <c r="AZ6" s="110">
        <v>1</v>
      </c>
      <c r="BA6" s="111"/>
      <c r="BB6" s="109">
        <v>1</v>
      </c>
      <c r="BC6" s="110"/>
      <c r="BD6" s="111"/>
      <c r="BE6" s="109"/>
      <c r="BF6" s="110"/>
      <c r="BG6" s="111">
        <v>1</v>
      </c>
      <c r="BH6" s="109"/>
      <c r="BI6" s="110">
        <v>1</v>
      </c>
      <c r="BJ6" s="112"/>
      <c r="BK6" s="109">
        <v>1</v>
      </c>
      <c r="BL6" s="110"/>
      <c r="BM6" s="111"/>
      <c r="BN6" s="109">
        <v>1</v>
      </c>
      <c r="BO6" s="110"/>
      <c r="BP6" s="111"/>
      <c r="BQ6" s="109"/>
      <c r="BR6" s="110"/>
      <c r="BS6" s="111">
        <v>1</v>
      </c>
      <c r="BT6" s="109"/>
      <c r="BU6" s="110"/>
      <c r="BV6" s="111">
        <v>1</v>
      </c>
      <c r="BW6" s="113">
        <v>1</v>
      </c>
      <c r="BX6" s="110"/>
      <c r="BY6" s="111"/>
      <c r="BZ6" s="109"/>
      <c r="CA6" s="110">
        <v>1</v>
      </c>
      <c r="CB6" s="111"/>
      <c r="CC6" s="109">
        <v>1</v>
      </c>
      <c r="CD6" s="110"/>
      <c r="CE6" s="111"/>
      <c r="CF6" s="109">
        <v>1</v>
      </c>
      <c r="CG6" s="110"/>
      <c r="CH6" s="111"/>
      <c r="CI6" s="109">
        <v>1</v>
      </c>
      <c r="CJ6" s="110"/>
      <c r="CK6" s="111"/>
      <c r="CL6" s="109">
        <v>1</v>
      </c>
      <c r="CM6" s="110"/>
      <c r="CN6" s="111"/>
      <c r="CO6" s="109">
        <v>1</v>
      </c>
      <c r="CP6" s="110"/>
      <c r="CQ6" s="111"/>
      <c r="CR6" s="109">
        <v>1</v>
      </c>
      <c r="CS6" s="110"/>
      <c r="CT6" s="111"/>
      <c r="CU6" s="109"/>
      <c r="CV6" s="110">
        <v>1</v>
      </c>
      <c r="CW6" s="111"/>
      <c r="CX6" s="109"/>
      <c r="CY6" s="110"/>
      <c r="CZ6" s="111"/>
      <c r="DA6" s="113">
        <v>1</v>
      </c>
      <c r="DB6" s="110"/>
      <c r="DC6" s="111"/>
    </row>
    <row r="7" spans="1:107" ht="90">
      <c r="A7" s="87">
        <f>A6+1</f>
        <v>3</v>
      </c>
      <c r="B7" s="91">
        <v>566</v>
      </c>
      <c r="C7" s="93">
        <v>42150</v>
      </c>
      <c r="D7" s="94">
        <v>66</v>
      </c>
      <c r="E7" s="93">
        <v>42128</v>
      </c>
      <c r="F7" s="91" t="s">
        <v>464</v>
      </c>
      <c r="G7" s="60" t="s">
        <v>445</v>
      </c>
      <c r="H7" s="96" t="s">
        <v>739</v>
      </c>
      <c r="I7" s="109">
        <v>1</v>
      </c>
      <c r="J7" s="110"/>
      <c r="K7" s="111"/>
      <c r="L7" s="109">
        <v>1</v>
      </c>
      <c r="M7" s="110"/>
      <c r="N7" s="111"/>
      <c r="O7" s="109">
        <v>1</v>
      </c>
      <c r="P7" s="110"/>
      <c r="Q7" s="111"/>
      <c r="R7" s="109"/>
      <c r="S7" s="110"/>
      <c r="T7" s="111"/>
      <c r="U7" s="109"/>
      <c r="V7" s="110"/>
      <c r="W7" s="111"/>
      <c r="X7" s="109"/>
      <c r="Y7" s="110"/>
      <c r="Z7" s="111"/>
      <c r="AA7" s="109"/>
      <c r="AB7" s="110"/>
      <c r="AC7" s="111"/>
      <c r="AD7" s="109">
        <v>1</v>
      </c>
      <c r="AE7" s="110"/>
      <c r="AF7" s="111"/>
      <c r="AG7" s="109">
        <v>1</v>
      </c>
      <c r="AH7" s="110"/>
      <c r="AI7" s="111"/>
      <c r="AJ7" s="109"/>
      <c r="AK7" s="110"/>
      <c r="AL7" s="111"/>
      <c r="AM7" s="109"/>
      <c r="AN7" s="110"/>
      <c r="AO7" s="111"/>
      <c r="AP7" s="109">
        <v>1</v>
      </c>
      <c r="AQ7" s="110"/>
      <c r="AR7" s="111"/>
      <c r="AS7" s="109">
        <v>1</v>
      </c>
      <c r="AT7" s="110"/>
      <c r="AU7" s="111"/>
      <c r="AV7" s="109"/>
      <c r="AW7" s="110">
        <v>1</v>
      </c>
      <c r="AX7" s="111"/>
      <c r="AY7" s="109"/>
      <c r="AZ7" s="110">
        <v>1</v>
      </c>
      <c r="BA7" s="111"/>
      <c r="BB7" s="109"/>
      <c r="BC7" s="110"/>
      <c r="BD7" s="111">
        <v>1</v>
      </c>
      <c r="BE7" s="109"/>
      <c r="BF7" s="110"/>
      <c r="BG7" s="111">
        <v>1</v>
      </c>
      <c r="BH7" s="109"/>
      <c r="BI7" s="110">
        <v>1</v>
      </c>
      <c r="BJ7" s="112"/>
      <c r="BK7" s="109">
        <v>1</v>
      </c>
      <c r="BL7" s="110"/>
      <c r="BM7" s="111"/>
      <c r="BN7" s="109"/>
      <c r="BO7" s="110">
        <v>1</v>
      </c>
      <c r="BP7" s="111"/>
      <c r="BQ7" s="109"/>
      <c r="BR7" s="110"/>
      <c r="BS7" s="111">
        <v>1</v>
      </c>
      <c r="BT7" s="109"/>
      <c r="BU7" s="110"/>
      <c r="BV7" s="111"/>
      <c r="BW7" s="113">
        <v>1</v>
      </c>
      <c r="BX7" s="110"/>
      <c r="BY7" s="111"/>
      <c r="BZ7" s="109"/>
      <c r="CA7" s="110">
        <v>1</v>
      </c>
      <c r="CB7" s="111"/>
      <c r="CC7" s="109">
        <v>1</v>
      </c>
      <c r="CD7" s="110"/>
      <c r="CE7" s="111"/>
      <c r="CF7" s="109">
        <v>1</v>
      </c>
      <c r="CG7" s="110"/>
      <c r="CH7" s="111"/>
      <c r="CI7" s="109"/>
      <c r="CJ7" s="110"/>
      <c r="CK7" s="111"/>
      <c r="CL7" s="109">
        <v>1</v>
      </c>
      <c r="CM7" s="110"/>
      <c r="CN7" s="111"/>
      <c r="CO7" s="109">
        <v>1</v>
      </c>
      <c r="CP7" s="110"/>
      <c r="CQ7" s="111"/>
      <c r="CR7" s="109">
        <v>1</v>
      </c>
      <c r="CS7" s="110"/>
      <c r="CT7" s="111"/>
      <c r="CU7" s="109"/>
      <c r="CV7" s="110">
        <v>1</v>
      </c>
      <c r="CW7" s="111"/>
      <c r="CX7" s="109"/>
      <c r="CY7" s="110"/>
      <c r="CZ7" s="111"/>
      <c r="DA7" s="113">
        <v>1</v>
      </c>
      <c r="DB7" s="110"/>
      <c r="DC7" s="111"/>
    </row>
    <row r="8" spans="1:107" ht="45">
      <c r="A8" s="87">
        <f>A7+1</f>
        <v>4</v>
      </c>
      <c r="B8" s="91">
        <v>753</v>
      </c>
      <c r="C8" s="93">
        <v>42181</v>
      </c>
      <c r="D8" s="94">
        <v>69</v>
      </c>
      <c r="E8" s="93">
        <v>42139</v>
      </c>
      <c r="F8" s="91" t="s">
        <v>464</v>
      </c>
      <c r="G8" s="60" t="s">
        <v>445</v>
      </c>
      <c r="H8" s="96" t="s">
        <v>755</v>
      </c>
      <c r="I8" s="109">
        <v>1</v>
      </c>
      <c r="J8" s="110"/>
      <c r="K8" s="111"/>
      <c r="L8" s="109">
        <v>1</v>
      </c>
      <c r="M8" s="110"/>
      <c r="N8" s="111"/>
      <c r="O8" s="109">
        <v>1</v>
      </c>
      <c r="P8" s="110"/>
      <c r="Q8" s="111"/>
      <c r="R8" s="109"/>
      <c r="S8" s="110">
        <v>1</v>
      </c>
      <c r="T8" s="111"/>
      <c r="U8" s="109">
        <v>1</v>
      </c>
      <c r="V8" s="110"/>
      <c r="W8" s="111"/>
      <c r="X8" s="109">
        <v>1</v>
      </c>
      <c r="Y8" s="110"/>
      <c r="Z8" s="111"/>
      <c r="AA8" s="109"/>
      <c r="AB8" s="110"/>
      <c r="AC8" s="111">
        <v>1</v>
      </c>
      <c r="AD8" s="109">
        <v>1</v>
      </c>
      <c r="AE8" s="110"/>
      <c r="AF8" s="111"/>
      <c r="AG8" s="109">
        <v>1</v>
      </c>
      <c r="AH8" s="110"/>
      <c r="AI8" s="111"/>
      <c r="AJ8" s="109">
        <v>1</v>
      </c>
      <c r="AK8" s="110"/>
      <c r="AL8" s="111"/>
      <c r="AM8" s="109">
        <v>1</v>
      </c>
      <c r="AN8" s="110"/>
      <c r="AO8" s="111"/>
      <c r="AP8" s="109">
        <v>1</v>
      </c>
      <c r="AQ8" s="110"/>
      <c r="AR8" s="111"/>
      <c r="AS8" s="109">
        <v>1</v>
      </c>
      <c r="AT8" s="110"/>
      <c r="AU8" s="111"/>
      <c r="AV8" s="109"/>
      <c r="AW8" s="110">
        <v>1</v>
      </c>
      <c r="AX8" s="111"/>
      <c r="AY8" s="109"/>
      <c r="AZ8" s="110">
        <v>1</v>
      </c>
      <c r="BA8" s="111"/>
      <c r="BB8" s="109"/>
      <c r="BC8" s="110"/>
      <c r="BD8" s="111">
        <v>1</v>
      </c>
      <c r="BE8" s="109"/>
      <c r="BF8" s="110"/>
      <c r="BG8" s="111">
        <v>1</v>
      </c>
      <c r="BH8" s="109"/>
      <c r="BI8" s="110">
        <v>1</v>
      </c>
      <c r="BJ8" s="112"/>
      <c r="BK8" s="109">
        <v>1</v>
      </c>
      <c r="BL8" s="110"/>
      <c r="BM8" s="111"/>
      <c r="BN8" s="109"/>
      <c r="BO8" s="110">
        <v>1</v>
      </c>
      <c r="BP8" s="111"/>
      <c r="BQ8" s="109"/>
      <c r="BR8" s="110"/>
      <c r="BS8" s="111">
        <v>1</v>
      </c>
      <c r="BT8" s="109">
        <v>1</v>
      </c>
      <c r="BU8" s="110"/>
      <c r="BV8" s="111"/>
      <c r="BW8" s="113"/>
      <c r="BX8" s="110">
        <v>1</v>
      </c>
      <c r="BY8" s="111"/>
      <c r="BZ8" s="109"/>
      <c r="CA8" s="110">
        <v>1</v>
      </c>
      <c r="CB8" s="111"/>
      <c r="CC8" s="109">
        <v>1</v>
      </c>
      <c r="CD8" s="110"/>
      <c r="CE8" s="111"/>
      <c r="CF8" s="109">
        <v>1</v>
      </c>
      <c r="CG8" s="110"/>
      <c r="CH8" s="111"/>
      <c r="CI8" s="109"/>
      <c r="CJ8" s="110">
        <v>1</v>
      </c>
      <c r="CK8" s="111"/>
      <c r="CL8" s="109">
        <v>1</v>
      </c>
      <c r="CM8" s="110"/>
      <c r="CN8" s="111"/>
      <c r="CO8" s="109"/>
      <c r="CP8" s="110"/>
      <c r="CQ8" s="111">
        <v>1</v>
      </c>
      <c r="CR8" s="109">
        <v>1</v>
      </c>
      <c r="CS8" s="110"/>
      <c r="CT8" s="111"/>
      <c r="CU8" s="109"/>
      <c r="CV8" s="110">
        <v>1</v>
      </c>
      <c r="CW8" s="111"/>
      <c r="CX8" s="109"/>
      <c r="CY8" s="110"/>
      <c r="CZ8" s="111">
        <v>1</v>
      </c>
      <c r="DA8" s="113">
        <v>1</v>
      </c>
      <c r="DB8" s="110"/>
      <c r="DC8" s="111"/>
    </row>
    <row r="9" spans="1:107" s="41" customFormat="1" ht="45">
      <c r="A9" s="87">
        <f>A8+1</f>
        <v>5</v>
      </c>
      <c r="B9" s="91">
        <v>1390</v>
      </c>
      <c r="C9" s="93">
        <v>42320</v>
      </c>
      <c r="D9" s="91">
        <v>140</v>
      </c>
      <c r="E9" s="93">
        <v>42672</v>
      </c>
      <c r="F9" s="91" t="s">
        <v>464</v>
      </c>
      <c r="G9" s="60" t="s">
        <v>442</v>
      </c>
      <c r="H9" s="96" t="s">
        <v>443</v>
      </c>
      <c r="I9" s="109">
        <v>1</v>
      </c>
      <c r="J9" s="110"/>
      <c r="K9" s="111"/>
      <c r="L9" s="109">
        <v>1</v>
      </c>
      <c r="M9" s="110"/>
      <c r="N9" s="111"/>
      <c r="O9" s="109">
        <v>1</v>
      </c>
      <c r="P9" s="110"/>
      <c r="Q9" s="111"/>
      <c r="R9" s="109">
        <v>1</v>
      </c>
      <c r="S9" s="110"/>
      <c r="T9" s="111"/>
      <c r="U9" s="109">
        <v>1</v>
      </c>
      <c r="V9" s="110"/>
      <c r="W9" s="111"/>
      <c r="X9" s="109">
        <v>1</v>
      </c>
      <c r="Y9" s="110"/>
      <c r="Z9" s="111"/>
      <c r="AA9" s="109"/>
      <c r="AB9" s="110"/>
      <c r="AC9" s="111">
        <v>1</v>
      </c>
      <c r="AD9" s="109">
        <v>1</v>
      </c>
      <c r="AE9" s="110"/>
      <c r="AF9" s="111"/>
      <c r="AG9" s="109">
        <v>1</v>
      </c>
      <c r="AH9" s="110"/>
      <c r="AI9" s="111"/>
      <c r="AJ9" s="109">
        <v>1</v>
      </c>
      <c r="AK9" s="110"/>
      <c r="AL9" s="111"/>
      <c r="AM9" s="109">
        <v>1</v>
      </c>
      <c r="AN9" s="110"/>
      <c r="AO9" s="111"/>
      <c r="AP9" s="109">
        <v>1</v>
      </c>
      <c r="AQ9" s="110"/>
      <c r="AR9" s="111"/>
      <c r="AS9" s="109">
        <v>1</v>
      </c>
      <c r="AT9" s="110"/>
      <c r="AU9" s="111"/>
      <c r="AV9" s="109">
        <v>1</v>
      </c>
      <c r="AW9" s="110"/>
      <c r="AX9" s="111"/>
      <c r="AY9" s="109"/>
      <c r="AZ9" s="110"/>
      <c r="BA9" s="111">
        <v>1</v>
      </c>
      <c r="BB9" s="109"/>
      <c r="BC9" s="110">
        <v>1</v>
      </c>
      <c r="BD9" s="111"/>
      <c r="BE9" s="109"/>
      <c r="BF9" s="110">
        <v>1</v>
      </c>
      <c r="BG9" s="111"/>
      <c r="BH9" s="109"/>
      <c r="BI9" s="110">
        <v>1</v>
      </c>
      <c r="BJ9" s="112"/>
      <c r="BK9" s="109">
        <v>1</v>
      </c>
      <c r="BL9" s="110"/>
      <c r="BM9" s="111"/>
      <c r="BN9" s="109">
        <v>1</v>
      </c>
      <c r="BO9" s="110"/>
      <c r="BP9" s="111"/>
      <c r="BQ9" s="109"/>
      <c r="BR9" s="110">
        <v>1</v>
      </c>
      <c r="BS9" s="111"/>
      <c r="BT9" s="109"/>
      <c r="BU9" s="110">
        <v>1</v>
      </c>
      <c r="BV9" s="111"/>
      <c r="BW9" s="113">
        <v>1</v>
      </c>
      <c r="BX9" s="110"/>
      <c r="BY9" s="111"/>
      <c r="BZ9" s="109"/>
      <c r="CA9" s="110">
        <v>1</v>
      </c>
      <c r="CB9" s="111"/>
      <c r="CC9" s="109">
        <v>1</v>
      </c>
      <c r="CD9" s="110"/>
      <c r="CE9" s="111"/>
      <c r="CF9" s="109">
        <v>1</v>
      </c>
      <c r="CG9" s="110"/>
      <c r="CH9" s="111"/>
      <c r="CI9" s="109"/>
      <c r="CJ9" s="110"/>
      <c r="CK9" s="111"/>
      <c r="CL9" s="109">
        <v>1</v>
      </c>
      <c r="CM9" s="110"/>
      <c r="CN9" s="111"/>
      <c r="CO9" s="109">
        <v>1</v>
      </c>
      <c r="CP9" s="110"/>
      <c r="CQ9" s="111"/>
      <c r="CR9" s="109">
        <v>1</v>
      </c>
      <c r="CS9" s="110"/>
      <c r="CT9" s="111"/>
      <c r="CU9" s="109"/>
      <c r="CV9" s="110">
        <v>1</v>
      </c>
      <c r="CW9" s="111"/>
      <c r="CX9" s="109">
        <v>1</v>
      </c>
      <c r="CY9" s="110"/>
      <c r="CZ9" s="111"/>
      <c r="DA9" s="113"/>
      <c r="DB9" s="110"/>
      <c r="DC9" s="111"/>
    </row>
    <row r="10" spans="9:105" ht="12.75">
      <c r="I10" s="47">
        <f>SUM(I5:I9)</f>
        <v>5</v>
      </c>
      <c r="L10" s="47">
        <f>SUM(L5:L9)</f>
        <v>5</v>
      </c>
      <c r="O10" s="47">
        <f>SUM(O5:O9)</f>
        <v>5</v>
      </c>
      <c r="R10" s="47">
        <f>SUM(R5:R9)</f>
        <v>2</v>
      </c>
      <c r="S10" s="47">
        <f>SUM(S5:S9)</f>
        <v>2</v>
      </c>
      <c r="U10" s="47">
        <f>SUM(U5:U9)</f>
        <v>4</v>
      </c>
      <c r="X10" s="47">
        <f>SUM(X5:X9)</f>
        <v>4</v>
      </c>
      <c r="AA10" s="47">
        <f>SUM(AA5:AA9)</f>
        <v>1</v>
      </c>
      <c r="AC10" s="47">
        <f>SUM(AC5:AC9)</f>
        <v>3</v>
      </c>
      <c r="AD10" s="47">
        <f>SUM(AD5:AD9)</f>
        <v>5</v>
      </c>
      <c r="AG10" s="47">
        <f>SUM(AG5:AG9)</f>
        <v>5</v>
      </c>
      <c r="AJ10" s="47">
        <f>SUM(AJ5:AJ9)</f>
        <v>4</v>
      </c>
      <c r="AM10" s="47">
        <f>SUM(AM5:AM9)</f>
        <v>4</v>
      </c>
      <c r="AP10" s="47">
        <f>SUM(AP5:AP9)</f>
        <v>5</v>
      </c>
      <c r="AS10" s="47">
        <f>SUM(AS5:AS9)</f>
        <v>5</v>
      </c>
      <c r="AV10" s="47">
        <f>SUM(AV5:AV9)</f>
        <v>3</v>
      </c>
      <c r="AW10" s="47">
        <v>2</v>
      </c>
      <c r="AZ10" s="47">
        <f>SUM(AZ5:AZ9)</f>
        <v>4</v>
      </c>
      <c r="BA10" s="47">
        <f>SUM(BA5:BA9)</f>
        <v>1</v>
      </c>
      <c r="BB10" s="47">
        <f>SUM(BB5:BB9)</f>
        <v>1</v>
      </c>
      <c r="BC10" s="47">
        <f>SUM(BC5:BC9)</f>
        <v>2</v>
      </c>
      <c r="BD10" s="47">
        <v>2</v>
      </c>
      <c r="BF10" s="47">
        <f>SUM(BF5:BF9)</f>
        <v>2</v>
      </c>
      <c r="BG10" s="47">
        <f>SUM(BG5:BG9)</f>
        <v>3</v>
      </c>
      <c r="BI10" s="47">
        <f>SUM(BI5:BI9)</f>
        <v>5</v>
      </c>
      <c r="BK10" s="47">
        <f>SUM(BK5:BK9)</f>
        <v>5</v>
      </c>
      <c r="BN10" s="47">
        <f>SUM(BN5:BN9)</f>
        <v>2</v>
      </c>
      <c r="BO10" s="47">
        <f>SUM(BO5:BO9)</f>
        <v>3</v>
      </c>
      <c r="BR10" s="47">
        <f>SUM(BR5:BR9)</f>
        <v>2</v>
      </c>
      <c r="BS10" s="47">
        <f>SUM(BS5:BS9)</f>
        <v>3</v>
      </c>
      <c r="BT10" s="47">
        <v>1</v>
      </c>
      <c r="BU10" s="47">
        <f aca="true" t="shared" si="0" ref="BU10:CI10">SUM(BU5:BU9)</f>
        <v>1</v>
      </c>
      <c r="BV10" s="47">
        <f t="shared" si="0"/>
        <v>1</v>
      </c>
      <c r="BW10" s="47">
        <f t="shared" si="0"/>
        <v>4</v>
      </c>
      <c r="BX10" s="47">
        <v>1</v>
      </c>
      <c r="CA10" s="47">
        <f t="shared" si="0"/>
        <v>5</v>
      </c>
      <c r="CC10" s="47">
        <f t="shared" si="0"/>
        <v>5</v>
      </c>
      <c r="CF10" s="47">
        <f t="shared" si="0"/>
        <v>5</v>
      </c>
      <c r="CI10" s="47">
        <f t="shared" si="0"/>
        <v>1</v>
      </c>
      <c r="CJ10" s="47">
        <v>1</v>
      </c>
      <c r="CL10" s="47">
        <f>SUM(CL5:CL9)</f>
        <v>5</v>
      </c>
      <c r="CO10" s="47">
        <f>SUM(CO5:CO9)</f>
        <v>4</v>
      </c>
      <c r="CQ10" s="47">
        <v>1</v>
      </c>
      <c r="CR10" s="47">
        <f>SUM(CR5:CR9)</f>
        <v>5</v>
      </c>
      <c r="CV10" s="47">
        <f>SUM(CV5:CV9)</f>
        <v>5</v>
      </c>
      <c r="CX10" s="47">
        <f>SUM(CX5:CX9)</f>
        <v>1</v>
      </c>
      <c r="CZ10" s="47">
        <v>1</v>
      </c>
      <c r="DA10" s="47">
        <f>SUM(DA5:DA9)</f>
        <v>4</v>
      </c>
    </row>
  </sheetData>
  <mergeCells count="34">
    <mergeCell ref="CR3:CT3"/>
    <mergeCell ref="CU3:CW3"/>
    <mergeCell ref="CX3:CZ3"/>
    <mergeCell ref="DA3:DC3"/>
    <mergeCell ref="CF3:CH3"/>
    <mergeCell ref="CI3:CK3"/>
    <mergeCell ref="CL3:CN3"/>
    <mergeCell ref="CO3:CQ3"/>
    <mergeCell ref="BT3:BV3"/>
    <mergeCell ref="BW3:BY3"/>
    <mergeCell ref="BZ3:CB3"/>
    <mergeCell ref="CC3:CE3"/>
    <mergeCell ref="BH3:BJ3"/>
    <mergeCell ref="BK3:BM3"/>
    <mergeCell ref="BN3:BP3"/>
    <mergeCell ref="BQ3:BS3"/>
    <mergeCell ref="AV3:AX3"/>
    <mergeCell ref="AY3:BA3"/>
    <mergeCell ref="BB3:BD3"/>
    <mergeCell ref="BE3:BG3"/>
    <mergeCell ref="AJ3:AL3"/>
    <mergeCell ref="AM3:AO3"/>
    <mergeCell ref="AP3:AR3"/>
    <mergeCell ref="AS3:AU3"/>
    <mergeCell ref="I2:DC2"/>
    <mergeCell ref="I3:K3"/>
    <mergeCell ref="L3:N3"/>
    <mergeCell ref="O3:Q3"/>
    <mergeCell ref="R3:T3"/>
    <mergeCell ref="U3:W3"/>
    <mergeCell ref="X3:Z3"/>
    <mergeCell ref="AA3:AC3"/>
    <mergeCell ref="AD3:AF3"/>
    <mergeCell ref="AG3:AI3"/>
  </mergeCells>
  <printOptions/>
  <pageMargins left="0.29" right="0.75" top="1" bottom="1" header="0.5" footer="0.5"/>
  <pageSetup horizontalDpi="600" verticalDpi="600" orientation="landscape" paperSize="8" scale="80" r:id="rId1"/>
</worksheet>
</file>

<file path=xl/worksheets/sheet4.xml><?xml version="1.0" encoding="utf-8"?>
<worksheet xmlns="http://schemas.openxmlformats.org/spreadsheetml/2006/main" xmlns:r="http://schemas.openxmlformats.org/officeDocument/2006/relationships">
  <sheetPr codeName="Foglio3"/>
  <dimension ref="A1:BJ19"/>
  <sheetViews>
    <sheetView workbookViewId="0" topLeftCell="A1">
      <selection activeCell="A1" sqref="A1:BJ8"/>
    </sheetView>
  </sheetViews>
  <sheetFormatPr defaultColWidth="9.140625" defaultRowHeight="12.75"/>
  <cols>
    <col min="1" max="1" width="4.7109375" style="47" bestFit="1" customWidth="1"/>
    <col min="2" max="2" width="7.00390625" style="47" bestFit="1" customWidth="1"/>
    <col min="3" max="3" width="8.7109375" style="47" bestFit="1" customWidth="1"/>
    <col min="4" max="4" width="6.8515625" style="47" bestFit="1" customWidth="1"/>
    <col min="5" max="5" width="8.7109375" style="47" bestFit="1" customWidth="1"/>
    <col min="6" max="6" width="5.140625" style="132" bestFit="1" customWidth="1"/>
    <col min="7" max="7" width="16.57421875" style="46" bestFit="1" customWidth="1"/>
    <col min="8" max="8" width="40.7109375" style="47" customWidth="1"/>
    <col min="9" max="9" width="2.421875" style="47" bestFit="1" customWidth="1"/>
    <col min="10" max="10" width="3.00390625" style="47" bestFit="1" customWidth="1"/>
    <col min="11" max="11" width="6.421875" style="47" bestFit="1" customWidth="1"/>
    <col min="12" max="12" width="2.421875" style="47" bestFit="1" customWidth="1"/>
    <col min="13" max="13" width="3.00390625" style="47" bestFit="1" customWidth="1"/>
    <col min="14" max="14" width="6.421875" style="47" bestFit="1" customWidth="1"/>
    <col min="15" max="15" width="2.421875" style="47" bestFit="1" customWidth="1"/>
    <col min="16" max="16" width="3.00390625" style="47" bestFit="1" customWidth="1"/>
    <col min="17" max="17" width="6.421875" style="47" bestFit="1" customWidth="1"/>
    <col min="18" max="18" width="2.421875" style="47" bestFit="1" customWidth="1"/>
    <col min="19" max="19" width="3.00390625" style="47" bestFit="1" customWidth="1"/>
    <col min="20" max="20" width="6.421875" style="47" bestFit="1" customWidth="1"/>
    <col min="21" max="21" width="2.421875" style="47" bestFit="1" customWidth="1"/>
    <col min="22" max="22" width="3.00390625" style="47" bestFit="1" customWidth="1"/>
    <col min="23" max="23" width="6.421875" style="47" bestFit="1" customWidth="1"/>
    <col min="24" max="24" width="2.421875" style="47" bestFit="1" customWidth="1"/>
    <col min="25" max="25" width="3.00390625" style="47" bestFit="1" customWidth="1"/>
    <col min="26" max="26" width="6.421875" style="47" bestFit="1" customWidth="1"/>
    <col min="27" max="27" width="2.421875" style="47" bestFit="1" customWidth="1"/>
    <col min="28" max="28" width="3.00390625" style="47" bestFit="1" customWidth="1"/>
    <col min="29" max="29" width="6.421875" style="47" bestFit="1" customWidth="1"/>
    <col min="30" max="30" width="2.421875" style="47" bestFit="1" customWidth="1"/>
    <col min="31" max="31" width="3.00390625" style="47" bestFit="1" customWidth="1"/>
    <col min="32" max="32" width="6.421875" style="47" bestFit="1" customWidth="1"/>
    <col min="33" max="33" width="2.421875" style="47" bestFit="1" customWidth="1"/>
    <col min="34" max="34" width="3.00390625" style="47" bestFit="1" customWidth="1"/>
    <col min="35" max="35" width="6.421875" style="47" bestFit="1" customWidth="1"/>
    <col min="36" max="36" width="2.421875" style="47" bestFit="1" customWidth="1"/>
    <col min="37" max="37" width="3.00390625" style="47" bestFit="1" customWidth="1"/>
    <col min="38" max="38" width="6.421875" style="47" bestFit="1" customWidth="1"/>
    <col min="39" max="39" width="2.421875" style="47" bestFit="1" customWidth="1"/>
    <col min="40" max="40" width="3.00390625" style="47" bestFit="1" customWidth="1"/>
    <col min="41" max="41" width="6.421875" style="47" bestFit="1" customWidth="1"/>
    <col min="42" max="42" width="2.421875" style="47" bestFit="1" customWidth="1"/>
    <col min="43" max="43" width="3.00390625" style="47" bestFit="1" customWidth="1"/>
    <col min="44" max="44" width="6.421875" style="47" bestFit="1" customWidth="1"/>
    <col min="45" max="45" width="2.421875" style="47" bestFit="1" customWidth="1"/>
    <col min="46" max="46" width="3.00390625" style="47" bestFit="1" customWidth="1"/>
    <col min="47" max="47" width="6.421875" style="47" bestFit="1" customWidth="1"/>
    <col min="48" max="48" width="2.421875" style="47" bestFit="1" customWidth="1"/>
    <col min="49" max="49" width="3.00390625" style="47" bestFit="1" customWidth="1"/>
    <col min="50" max="50" width="6.421875" style="47" bestFit="1" customWidth="1"/>
    <col min="51" max="51" width="2.421875" style="47" bestFit="1" customWidth="1"/>
    <col min="52" max="52" width="3.00390625" style="47" bestFit="1" customWidth="1"/>
    <col min="53" max="53" width="6.421875" style="47" bestFit="1" customWidth="1"/>
    <col min="54" max="54" width="2.421875" style="47" bestFit="1" customWidth="1"/>
    <col min="55" max="55" width="3.00390625" style="47" bestFit="1" customWidth="1"/>
    <col min="56" max="56" width="6.421875" style="47" bestFit="1" customWidth="1"/>
    <col min="57" max="57" width="2.421875" style="47" bestFit="1" customWidth="1"/>
    <col min="58" max="58" width="3.00390625" style="47" bestFit="1" customWidth="1"/>
    <col min="59" max="59" width="6.421875" style="47" bestFit="1" customWidth="1"/>
    <col min="60" max="60" width="2.421875" style="47" bestFit="1" customWidth="1"/>
    <col min="61" max="61" width="3.00390625" style="47" bestFit="1" customWidth="1"/>
    <col min="62" max="62" width="6.421875" style="47" bestFit="1" customWidth="1"/>
  </cols>
  <sheetData>
    <row r="1" spans="1:11" ht="13.5" thickBot="1">
      <c r="A1" s="71"/>
      <c r="B1" s="121" t="s">
        <v>279</v>
      </c>
      <c r="C1" s="122"/>
      <c r="D1" s="121">
        <v>2015</v>
      </c>
      <c r="E1" s="123"/>
      <c r="F1" s="71"/>
      <c r="G1" s="47"/>
      <c r="H1" s="77"/>
      <c r="I1" s="46"/>
      <c r="J1" s="46"/>
      <c r="K1" s="46"/>
    </row>
    <row r="2" spans="1:62" ht="13.5" thickBot="1">
      <c r="A2" s="71"/>
      <c r="B2" s="71"/>
      <c r="C2" s="71"/>
      <c r="D2" s="71"/>
      <c r="E2" s="71"/>
      <c r="F2" s="71"/>
      <c r="G2" s="47"/>
      <c r="H2" s="77"/>
      <c r="I2" s="540" t="s">
        <v>572</v>
      </c>
      <c r="J2" s="541"/>
      <c r="K2" s="541"/>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542"/>
      <c r="AN2" s="542"/>
      <c r="AO2" s="542"/>
      <c r="AP2" s="542"/>
      <c r="AQ2" s="542"/>
      <c r="AR2" s="542"/>
      <c r="AS2" s="542"/>
      <c r="AT2" s="542"/>
      <c r="AU2" s="542"/>
      <c r="AV2" s="542"/>
      <c r="AW2" s="542"/>
      <c r="AX2" s="542"/>
      <c r="AY2" s="542"/>
      <c r="AZ2" s="542"/>
      <c r="BA2" s="542"/>
      <c r="BB2" s="542"/>
      <c r="BC2" s="542"/>
      <c r="BD2" s="542"/>
      <c r="BE2" s="542"/>
      <c r="BF2" s="542"/>
      <c r="BG2" s="542"/>
      <c r="BH2" s="542"/>
      <c r="BI2" s="542"/>
      <c r="BJ2" s="543"/>
    </row>
    <row r="3" spans="1:62" s="8" customFormat="1" ht="99" customHeight="1" thickBot="1" thickTop="1">
      <c r="A3" s="78" t="s">
        <v>407</v>
      </c>
      <c r="B3" s="78" t="s">
        <v>549</v>
      </c>
      <c r="C3" s="78" t="s">
        <v>548</v>
      </c>
      <c r="D3" s="78" t="s">
        <v>550</v>
      </c>
      <c r="E3" s="78" t="s">
        <v>548</v>
      </c>
      <c r="F3" s="78" t="s">
        <v>607</v>
      </c>
      <c r="G3" s="78" t="s">
        <v>608</v>
      </c>
      <c r="H3" s="79" t="s">
        <v>571</v>
      </c>
      <c r="I3" s="551" t="s">
        <v>986</v>
      </c>
      <c r="J3" s="551"/>
      <c r="K3" s="551"/>
      <c r="L3" s="551" t="s">
        <v>458</v>
      </c>
      <c r="M3" s="551"/>
      <c r="N3" s="551"/>
      <c r="O3" s="550" t="s">
        <v>945</v>
      </c>
      <c r="P3" s="550"/>
      <c r="Q3" s="555"/>
      <c r="R3" s="548" t="s">
        <v>946</v>
      </c>
      <c r="S3" s="550"/>
      <c r="T3" s="550"/>
      <c r="U3" s="550" t="s">
        <v>437</v>
      </c>
      <c r="V3" s="550"/>
      <c r="W3" s="550"/>
      <c r="X3" s="550" t="s">
        <v>947</v>
      </c>
      <c r="Y3" s="550"/>
      <c r="Z3" s="550"/>
      <c r="AA3" s="550" t="s">
        <v>948</v>
      </c>
      <c r="AB3" s="550"/>
      <c r="AC3" s="550"/>
      <c r="AD3" s="550" t="s">
        <v>434</v>
      </c>
      <c r="AE3" s="550"/>
      <c r="AF3" s="550"/>
      <c r="AG3" s="550" t="s">
        <v>435</v>
      </c>
      <c r="AH3" s="550"/>
      <c r="AI3" s="550"/>
      <c r="AJ3" s="550" t="s">
        <v>949</v>
      </c>
      <c r="AK3" s="550"/>
      <c r="AL3" s="550"/>
      <c r="AM3" s="550" t="s">
        <v>950</v>
      </c>
      <c r="AN3" s="550"/>
      <c r="AO3" s="550"/>
      <c r="AP3" s="550" t="s">
        <v>951</v>
      </c>
      <c r="AQ3" s="550"/>
      <c r="AR3" s="550"/>
      <c r="AS3" s="550" t="s">
        <v>952</v>
      </c>
      <c r="AT3" s="550"/>
      <c r="AU3" s="550"/>
      <c r="AV3" s="550" t="s">
        <v>953</v>
      </c>
      <c r="AW3" s="550"/>
      <c r="AX3" s="550"/>
      <c r="AY3" s="550" t="s">
        <v>957</v>
      </c>
      <c r="AZ3" s="550"/>
      <c r="BA3" s="550"/>
      <c r="BB3" s="550" t="s">
        <v>436</v>
      </c>
      <c r="BC3" s="550"/>
      <c r="BD3" s="550"/>
      <c r="BE3" s="550" t="s">
        <v>380</v>
      </c>
      <c r="BF3" s="550"/>
      <c r="BG3" s="550"/>
      <c r="BH3" s="548" t="s">
        <v>579</v>
      </c>
      <c r="BI3" s="549"/>
      <c r="BJ3" s="549"/>
    </row>
    <row r="4" spans="1:62" ht="26.25" thickTop="1">
      <c r="A4" s="124"/>
      <c r="B4" s="81"/>
      <c r="C4" s="81"/>
      <c r="D4" s="81"/>
      <c r="E4" s="81"/>
      <c r="F4" s="81"/>
      <c r="G4" s="81"/>
      <c r="H4" s="125"/>
      <c r="I4" s="52" t="s">
        <v>954</v>
      </c>
      <c r="J4" s="53" t="s">
        <v>955</v>
      </c>
      <c r="K4" s="54" t="s">
        <v>956</v>
      </c>
      <c r="L4" s="52" t="s">
        <v>954</v>
      </c>
      <c r="M4" s="53" t="s">
        <v>955</v>
      </c>
      <c r="N4" s="54" t="s">
        <v>956</v>
      </c>
      <c r="O4" s="52" t="s">
        <v>954</v>
      </c>
      <c r="P4" s="53" t="s">
        <v>955</v>
      </c>
      <c r="Q4" s="54" t="s">
        <v>956</v>
      </c>
      <c r="R4" s="52" t="s">
        <v>954</v>
      </c>
      <c r="S4" s="53" t="s">
        <v>955</v>
      </c>
      <c r="T4" s="54" t="s">
        <v>956</v>
      </c>
      <c r="U4" s="52" t="s">
        <v>954</v>
      </c>
      <c r="V4" s="53" t="s">
        <v>955</v>
      </c>
      <c r="W4" s="54" t="s">
        <v>956</v>
      </c>
      <c r="X4" s="55" t="s">
        <v>954</v>
      </c>
      <c r="Y4" s="50" t="s">
        <v>955</v>
      </c>
      <c r="Z4" s="51" t="s">
        <v>956</v>
      </c>
      <c r="AA4" s="49" t="s">
        <v>954</v>
      </c>
      <c r="AB4" s="50" t="s">
        <v>955</v>
      </c>
      <c r="AC4" s="126" t="s">
        <v>956</v>
      </c>
      <c r="AD4" s="55" t="s">
        <v>954</v>
      </c>
      <c r="AE4" s="50" t="s">
        <v>955</v>
      </c>
      <c r="AF4" s="51" t="s">
        <v>956</v>
      </c>
      <c r="AG4" s="49" t="s">
        <v>954</v>
      </c>
      <c r="AH4" s="50" t="s">
        <v>955</v>
      </c>
      <c r="AI4" s="51" t="s">
        <v>956</v>
      </c>
      <c r="AJ4" s="49" t="s">
        <v>954</v>
      </c>
      <c r="AK4" s="50" t="s">
        <v>955</v>
      </c>
      <c r="AL4" s="51" t="s">
        <v>956</v>
      </c>
      <c r="AM4" s="49" t="s">
        <v>954</v>
      </c>
      <c r="AN4" s="50" t="s">
        <v>955</v>
      </c>
      <c r="AO4" s="51" t="s">
        <v>956</v>
      </c>
      <c r="AP4" s="49" t="s">
        <v>954</v>
      </c>
      <c r="AQ4" s="50" t="s">
        <v>955</v>
      </c>
      <c r="AR4" s="51" t="s">
        <v>956</v>
      </c>
      <c r="AS4" s="49" t="s">
        <v>954</v>
      </c>
      <c r="AT4" s="50" t="s">
        <v>955</v>
      </c>
      <c r="AU4" s="51" t="s">
        <v>956</v>
      </c>
      <c r="AV4" s="49" t="s">
        <v>954</v>
      </c>
      <c r="AW4" s="50" t="s">
        <v>955</v>
      </c>
      <c r="AX4" s="51" t="s">
        <v>956</v>
      </c>
      <c r="AY4" s="49" t="s">
        <v>954</v>
      </c>
      <c r="AZ4" s="50" t="s">
        <v>955</v>
      </c>
      <c r="BA4" s="51" t="s">
        <v>956</v>
      </c>
      <c r="BB4" s="49" t="s">
        <v>954</v>
      </c>
      <c r="BC4" s="50" t="s">
        <v>955</v>
      </c>
      <c r="BD4" s="51" t="s">
        <v>956</v>
      </c>
      <c r="BE4" s="49" t="s">
        <v>954</v>
      </c>
      <c r="BF4" s="50" t="s">
        <v>955</v>
      </c>
      <c r="BG4" s="51" t="s">
        <v>956</v>
      </c>
      <c r="BH4" s="55" t="s">
        <v>954</v>
      </c>
      <c r="BI4" s="50" t="s">
        <v>955</v>
      </c>
      <c r="BJ4" s="51" t="s">
        <v>956</v>
      </c>
    </row>
    <row r="5" spans="1:62" ht="33.75">
      <c r="A5" s="127">
        <v>1</v>
      </c>
      <c r="B5" s="128">
        <v>154</v>
      </c>
      <c r="C5" s="93">
        <v>42048</v>
      </c>
      <c r="D5" s="128">
        <v>2</v>
      </c>
      <c r="E5" s="93">
        <v>42048</v>
      </c>
      <c r="F5" s="129" t="s">
        <v>980</v>
      </c>
      <c r="G5" s="60" t="s">
        <v>982</v>
      </c>
      <c r="H5" s="130" t="s">
        <v>983</v>
      </c>
      <c r="I5" s="56">
        <v>1</v>
      </c>
      <c r="J5" s="57"/>
      <c r="K5" s="58"/>
      <c r="L5" s="59">
        <v>1</v>
      </c>
      <c r="M5" s="60"/>
      <c r="N5" s="61"/>
      <c r="O5" s="59">
        <v>1</v>
      </c>
      <c r="P5" s="60"/>
      <c r="Q5" s="61"/>
      <c r="R5" s="59">
        <v>1</v>
      </c>
      <c r="S5" s="60"/>
      <c r="T5" s="61"/>
      <c r="U5" s="59">
        <v>1</v>
      </c>
      <c r="V5" s="60"/>
      <c r="W5" s="61"/>
      <c r="X5" s="62"/>
      <c r="Y5" s="60"/>
      <c r="Z5" s="61">
        <v>1</v>
      </c>
      <c r="AA5" s="59"/>
      <c r="AB5" s="60"/>
      <c r="AC5" s="133">
        <v>1</v>
      </c>
      <c r="AD5" s="62">
        <v>1</v>
      </c>
      <c r="AE5" s="60"/>
      <c r="AF5" s="61"/>
      <c r="AG5" s="59"/>
      <c r="AH5" s="60">
        <v>1</v>
      </c>
      <c r="AI5" s="61"/>
      <c r="AJ5" s="59">
        <v>1</v>
      </c>
      <c r="AK5" s="60"/>
      <c r="AL5" s="61"/>
      <c r="AM5" s="59"/>
      <c r="AN5" s="60"/>
      <c r="AO5" s="61">
        <v>1</v>
      </c>
      <c r="AP5" s="59"/>
      <c r="AQ5" s="60"/>
      <c r="AR5" s="61"/>
      <c r="AS5" s="59">
        <v>1</v>
      </c>
      <c r="AT5" s="60"/>
      <c r="AU5" s="61"/>
      <c r="AV5" s="59">
        <v>1</v>
      </c>
      <c r="AW5" s="60"/>
      <c r="AX5" s="61"/>
      <c r="AY5" s="59"/>
      <c r="AZ5" s="60">
        <v>1</v>
      </c>
      <c r="BA5" s="61"/>
      <c r="BB5" s="59"/>
      <c r="BC5" s="60">
        <v>1</v>
      </c>
      <c r="BD5" s="61"/>
      <c r="BE5" s="59"/>
      <c r="BF5" s="60"/>
      <c r="BG5" s="61"/>
      <c r="BH5" s="62">
        <v>1</v>
      </c>
      <c r="BI5" s="60"/>
      <c r="BJ5" s="61"/>
    </row>
    <row r="6" spans="1:62" ht="56.25">
      <c r="A6" s="127">
        <v>2</v>
      </c>
      <c r="B6" s="128">
        <v>373</v>
      </c>
      <c r="C6" s="93">
        <v>42102</v>
      </c>
      <c r="D6" s="128">
        <v>5</v>
      </c>
      <c r="E6" s="93">
        <v>42095</v>
      </c>
      <c r="F6" s="129" t="s">
        <v>980</v>
      </c>
      <c r="G6" s="60" t="s">
        <v>982</v>
      </c>
      <c r="H6" s="130" t="s">
        <v>43</v>
      </c>
      <c r="I6" s="56">
        <v>1</v>
      </c>
      <c r="J6" s="57"/>
      <c r="K6" s="58"/>
      <c r="L6" s="59">
        <v>1</v>
      </c>
      <c r="M6" s="60"/>
      <c r="N6" s="61"/>
      <c r="O6" s="59">
        <v>1</v>
      </c>
      <c r="P6" s="60"/>
      <c r="Q6" s="61"/>
      <c r="R6" s="59">
        <v>1</v>
      </c>
      <c r="S6" s="60"/>
      <c r="T6" s="61"/>
      <c r="U6" s="59">
        <v>1</v>
      </c>
      <c r="V6" s="60"/>
      <c r="W6" s="61"/>
      <c r="X6" s="62">
        <v>1</v>
      </c>
      <c r="Y6" s="60"/>
      <c r="Z6" s="61"/>
      <c r="AA6" s="59">
        <v>1</v>
      </c>
      <c r="AB6" s="60"/>
      <c r="AC6" s="133"/>
      <c r="AD6" s="62">
        <v>1</v>
      </c>
      <c r="AE6" s="60"/>
      <c r="AF6" s="61"/>
      <c r="AG6" s="59"/>
      <c r="AH6" s="60">
        <v>1</v>
      </c>
      <c r="AI6" s="61"/>
      <c r="AJ6" s="59">
        <v>1</v>
      </c>
      <c r="AK6" s="60"/>
      <c r="AL6" s="61"/>
      <c r="AM6" s="59">
        <v>1</v>
      </c>
      <c r="AN6" s="60"/>
      <c r="AO6" s="61"/>
      <c r="AP6" s="59"/>
      <c r="AQ6" s="60"/>
      <c r="AR6" s="61"/>
      <c r="AS6" s="59">
        <v>1</v>
      </c>
      <c r="AT6" s="60"/>
      <c r="AU6" s="61"/>
      <c r="AV6" s="59">
        <v>1</v>
      </c>
      <c r="AW6" s="60"/>
      <c r="AX6" s="61"/>
      <c r="AY6" s="59">
        <v>1</v>
      </c>
      <c r="AZ6" s="60"/>
      <c r="BA6" s="61"/>
      <c r="BB6" s="59"/>
      <c r="BC6" s="60">
        <v>1</v>
      </c>
      <c r="BD6" s="61"/>
      <c r="BE6" s="59"/>
      <c r="BF6" s="60"/>
      <c r="BG6" s="61"/>
      <c r="BH6" s="62">
        <v>1</v>
      </c>
      <c r="BI6" s="60"/>
      <c r="BJ6" s="61"/>
    </row>
    <row r="7" spans="1:62" ht="33.75">
      <c r="A7" s="127">
        <v>3</v>
      </c>
      <c r="B7" s="128">
        <v>447</v>
      </c>
      <c r="C7" s="93">
        <v>42482</v>
      </c>
      <c r="D7" s="128">
        <v>6</v>
      </c>
      <c r="E7" s="93">
        <v>42111</v>
      </c>
      <c r="F7" s="129" t="s">
        <v>980</v>
      </c>
      <c r="G7" s="60" t="s">
        <v>982</v>
      </c>
      <c r="H7" s="130" t="s">
        <v>44</v>
      </c>
      <c r="I7" s="56"/>
      <c r="J7" s="57"/>
      <c r="K7" s="58"/>
      <c r="L7" s="59"/>
      <c r="M7" s="60"/>
      <c r="N7" s="61"/>
      <c r="O7" s="59"/>
      <c r="P7" s="60"/>
      <c r="Q7" s="61"/>
      <c r="R7" s="59"/>
      <c r="S7" s="60"/>
      <c r="T7" s="61"/>
      <c r="U7" s="59"/>
      <c r="V7" s="60"/>
      <c r="W7" s="61"/>
      <c r="X7" s="62"/>
      <c r="Y7" s="60"/>
      <c r="Z7" s="61"/>
      <c r="AA7" s="59"/>
      <c r="AB7" s="60"/>
      <c r="AC7" s="133"/>
      <c r="AD7" s="62"/>
      <c r="AE7" s="60"/>
      <c r="AF7" s="61"/>
      <c r="AG7" s="59"/>
      <c r="AH7" s="60"/>
      <c r="AI7" s="61"/>
      <c r="AJ7" s="59"/>
      <c r="AK7" s="60"/>
      <c r="AL7" s="61"/>
      <c r="AM7" s="59"/>
      <c r="AN7" s="60"/>
      <c r="AO7" s="61"/>
      <c r="AP7" s="59"/>
      <c r="AQ7" s="60"/>
      <c r="AR7" s="61"/>
      <c r="AS7" s="59"/>
      <c r="AT7" s="60"/>
      <c r="AU7" s="61"/>
      <c r="AV7" s="59"/>
      <c r="AW7" s="60"/>
      <c r="AX7" s="61"/>
      <c r="AY7" s="59"/>
      <c r="AZ7" s="60"/>
      <c r="BA7" s="61"/>
      <c r="BB7" s="59"/>
      <c r="BC7" s="60"/>
      <c r="BD7" s="61"/>
      <c r="BE7" s="59"/>
      <c r="BF7" s="60"/>
      <c r="BG7" s="61"/>
      <c r="BH7" s="62"/>
      <c r="BI7" s="60"/>
      <c r="BJ7" s="61"/>
    </row>
    <row r="8" spans="1:62" ht="12.75">
      <c r="A8" s="131">
        <v>4</v>
      </c>
      <c r="B8" s="128">
        <v>1150</v>
      </c>
      <c r="C8" s="93">
        <v>42268</v>
      </c>
      <c r="D8" s="128">
        <v>15</v>
      </c>
      <c r="E8" s="93">
        <v>42261</v>
      </c>
      <c r="F8" s="129" t="s">
        <v>980</v>
      </c>
      <c r="G8" s="60" t="s">
        <v>982</v>
      </c>
      <c r="H8" s="130" t="s">
        <v>984</v>
      </c>
      <c r="I8" s="56">
        <v>1</v>
      </c>
      <c r="J8" s="57"/>
      <c r="K8" s="58"/>
      <c r="L8" s="59">
        <v>1</v>
      </c>
      <c r="M8" s="60"/>
      <c r="N8" s="61"/>
      <c r="O8" s="59">
        <v>1</v>
      </c>
      <c r="P8" s="60"/>
      <c r="Q8" s="61"/>
      <c r="R8" s="59">
        <v>1</v>
      </c>
      <c r="S8" s="60"/>
      <c r="T8" s="61"/>
      <c r="U8" s="59">
        <v>1</v>
      </c>
      <c r="V8" s="60"/>
      <c r="W8" s="61"/>
      <c r="X8" s="62">
        <v>1</v>
      </c>
      <c r="Y8" s="60"/>
      <c r="Z8" s="61"/>
      <c r="AA8" s="59">
        <v>1</v>
      </c>
      <c r="AB8" s="60"/>
      <c r="AC8" s="133"/>
      <c r="AD8" s="62">
        <v>1</v>
      </c>
      <c r="AE8" s="60"/>
      <c r="AF8" s="61"/>
      <c r="AG8" s="59"/>
      <c r="AH8" s="60">
        <v>1</v>
      </c>
      <c r="AI8" s="61"/>
      <c r="AJ8" s="59">
        <v>1</v>
      </c>
      <c r="AK8" s="60"/>
      <c r="AL8" s="61"/>
      <c r="AM8" s="59">
        <v>1</v>
      </c>
      <c r="AN8" s="60"/>
      <c r="AO8" s="61"/>
      <c r="AP8" s="59"/>
      <c r="AQ8" s="60"/>
      <c r="AR8" s="61"/>
      <c r="AS8" s="59">
        <v>1</v>
      </c>
      <c r="AT8" s="60"/>
      <c r="AU8" s="61"/>
      <c r="AV8" s="59">
        <v>1</v>
      </c>
      <c r="AW8" s="60"/>
      <c r="AX8" s="61"/>
      <c r="AY8" s="59"/>
      <c r="AZ8" s="60">
        <v>1</v>
      </c>
      <c r="BA8" s="61"/>
      <c r="BB8" s="59"/>
      <c r="BC8" s="60">
        <v>1</v>
      </c>
      <c r="BD8" s="61"/>
      <c r="BE8" s="59"/>
      <c r="BF8" s="60"/>
      <c r="BG8" s="61"/>
      <c r="BH8" s="62">
        <v>1</v>
      </c>
      <c r="BI8" s="60"/>
      <c r="BJ8" s="61"/>
    </row>
    <row r="19" ht="12.75">
      <c r="G19" s="134"/>
    </row>
  </sheetData>
  <mergeCells count="19">
    <mergeCell ref="I2:BJ2"/>
    <mergeCell ref="I3:K3"/>
    <mergeCell ref="L3:N3"/>
    <mergeCell ref="O3:Q3"/>
    <mergeCell ref="R3:T3"/>
    <mergeCell ref="U3:W3"/>
    <mergeCell ref="X3:Z3"/>
    <mergeCell ref="AA3:AC3"/>
    <mergeCell ref="AD3:AF3"/>
    <mergeCell ref="AG3:AI3"/>
    <mergeCell ref="AJ3:AL3"/>
    <mergeCell ref="AM3:AO3"/>
    <mergeCell ref="AP3:AR3"/>
    <mergeCell ref="AS3:AU3"/>
    <mergeCell ref="BH3:BJ3"/>
    <mergeCell ref="AV3:AX3"/>
    <mergeCell ref="AY3:BA3"/>
    <mergeCell ref="BB3:BD3"/>
    <mergeCell ref="BE3:BG3"/>
  </mergeCells>
  <printOptions/>
  <pageMargins left="0.38" right="0.5" top="1" bottom="1" header="0.5" footer="0.5"/>
  <pageSetup horizontalDpi="600" verticalDpi="600" orientation="landscape" paperSize="8" scale="80" r:id="rId1"/>
  <headerFooter alignWithMargins="0">
    <oddHeader>&amp;C&amp;"Arial,Grassetto"COMUNE DI CORATO
Città Metropolitana di Bari</oddHeader>
    <oddFooter>&amp;C&amp;P&amp;RUfficio del Segretario Generale
Controlli Interni</oddFooter>
  </headerFooter>
</worksheet>
</file>

<file path=xl/worksheets/sheet5.xml><?xml version="1.0" encoding="utf-8"?>
<worksheet xmlns="http://schemas.openxmlformats.org/spreadsheetml/2006/main" xmlns:r="http://schemas.openxmlformats.org/officeDocument/2006/relationships">
  <dimension ref="A1:DD5"/>
  <sheetViews>
    <sheetView workbookViewId="0" topLeftCell="A1">
      <selection activeCell="A1" sqref="A1:CZ5"/>
    </sheetView>
  </sheetViews>
  <sheetFormatPr defaultColWidth="9.140625" defaultRowHeight="12.75"/>
  <cols>
    <col min="1" max="1" width="4.7109375" style="0" bestFit="1" customWidth="1"/>
    <col min="2" max="2" width="7.00390625" style="0" bestFit="1" customWidth="1"/>
    <col min="3" max="3" width="8.7109375" style="0" bestFit="1" customWidth="1"/>
    <col min="4" max="4" width="6.8515625" style="0" bestFit="1" customWidth="1"/>
    <col min="5" max="5" width="8.7109375" style="0" bestFit="1" customWidth="1"/>
    <col min="6" max="6" width="5.140625" style="0" bestFit="1" customWidth="1"/>
    <col min="7" max="7" width="16.57421875" style="0" bestFit="1" customWidth="1"/>
    <col min="8" max="8" width="25.57421875" style="0" bestFit="1" customWidth="1"/>
    <col min="9" max="9" width="2.421875" style="0" bestFit="1" customWidth="1"/>
    <col min="10" max="10" width="3.00390625" style="0" bestFit="1" customWidth="1"/>
    <col min="11" max="11" width="6.421875" style="0" bestFit="1" customWidth="1"/>
    <col min="12" max="12" width="2.421875" style="0" bestFit="1" customWidth="1"/>
    <col min="13" max="13" width="3.00390625" style="0" bestFit="1" customWidth="1"/>
    <col min="14" max="14" width="6.421875" style="0" bestFit="1" customWidth="1"/>
    <col min="15" max="15" width="2.421875" style="0" bestFit="1" customWidth="1"/>
    <col min="16" max="16" width="3.00390625" style="0" bestFit="1" customWidth="1"/>
    <col min="17" max="17" width="6.421875" style="0" bestFit="1" customWidth="1"/>
    <col min="18" max="18" width="2.421875" style="0" bestFit="1" customWidth="1"/>
    <col min="19" max="19" width="3.00390625" style="0" bestFit="1" customWidth="1"/>
    <col min="20" max="20" width="5.421875" style="0" bestFit="1" customWidth="1"/>
    <col min="21" max="21" width="2.421875" style="0" bestFit="1" customWidth="1"/>
    <col min="22" max="22" width="3.00390625" style="0" bestFit="1" customWidth="1"/>
    <col min="23" max="23" width="5.421875" style="0" bestFit="1" customWidth="1"/>
    <col min="24" max="24" width="2.421875" style="0" bestFit="1" customWidth="1"/>
    <col min="25" max="25" width="3.00390625" style="0" bestFit="1" customWidth="1"/>
    <col min="26" max="26" width="5.421875" style="0" bestFit="1" customWidth="1"/>
    <col min="27" max="27" width="2.421875" style="0" bestFit="1" customWidth="1"/>
    <col min="28" max="28" width="3.00390625" style="0" bestFit="1" customWidth="1"/>
    <col min="29" max="29" width="6.421875" style="0" bestFit="1" customWidth="1"/>
    <col min="30" max="30" width="2.421875" style="0" bestFit="1" customWidth="1"/>
    <col min="31" max="31" width="3.00390625" style="0" bestFit="1" customWidth="1"/>
    <col min="32" max="32" width="6.421875" style="0" bestFit="1" customWidth="1"/>
    <col min="33" max="33" width="2.421875" style="0" bestFit="1" customWidth="1"/>
    <col min="34" max="34" width="3.00390625" style="0" bestFit="1" customWidth="1"/>
    <col min="35" max="35" width="6.421875" style="0" bestFit="1" customWidth="1"/>
    <col min="36" max="36" width="2.421875" style="0" bestFit="1" customWidth="1"/>
    <col min="37" max="37" width="3.00390625" style="0" bestFit="1" customWidth="1"/>
    <col min="38" max="38" width="6.421875" style="0" bestFit="1" customWidth="1"/>
    <col min="39" max="39" width="2.421875" style="0" bestFit="1" customWidth="1"/>
    <col min="40" max="40" width="3.00390625" style="0" bestFit="1" customWidth="1"/>
    <col min="41" max="41" width="6.421875" style="0" bestFit="1" customWidth="1"/>
    <col min="42" max="42" width="2.421875" style="0" bestFit="1" customWidth="1"/>
    <col min="43" max="43" width="3.00390625" style="0" bestFit="1" customWidth="1"/>
    <col min="44" max="44" width="6.421875" style="0" bestFit="1" customWidth="1"/>
    <col min="45" max="45" width="2.421875" style="0" bestFit="1" customWidth="1"/>
    <col min="46" max="46" width="3.00390625" style="0" bestFit="1" customWidth="1"/>
    <col min="47" max="47" width="6.421875" style="0" bestFit="1" customWidth="1"/>
    <col min="48" max="48" width="2.421875" style="0" bestFit="1" customWidth="1"/>
    <col min="49" max="49" width="3.00390625" style="0" bestFit="1" customWidth="1"/>
    <col min="50" max="50" width="6.421875" style="0" bestFit="1" customWidth="1"/>
    <col min="51" max="51" width="2.421875" style="0" bestFit="1" customWidth="1"/>
    <col min="52" max="52" width="3.00390625" style="0" bestFit="1" customWidth="1"/>
    <col min="53" max="53" width="6.421875" style="0" bestFit="1" customWidth="1"/>
    <col min="54" max="54" width="2.421875" style="0" bestFit="1" customWidth="1"/>
    <col min="55" max="55" width="3.00390625" style="0" bestFit="1" customWidth="1"/>
    <col min="56" max="56" width="6.421875" style="0" bestFit="1" customWidth="1"/>
    <col min="57" max="57" width="2.421875" style="0" bestFit="1" customWidth="1"/>
    <col min="58" max="58" width="3.00390625" style="0" bestFit="1" customWidth="1"/>
    <col min="59" max="59" width="6.421875" style="0" bestFit="1" customWidth="1"/>
    <col min="60" max="60" width="2.421875" style="0" bestFit="1" customWidth="1"/>
    <col min="61" max="61" width="3.00390625" style="0" bestFit="1" customWidth="1"/>
    <col min="62" max="62" width="6.421875" style="0" bestFit="1" customWidth="1"/>
    <col min="63" max="63" width="2.421875" style="0" bestFit="1" customWidth="1"/>
    <col min="64" max="64" width="3.00390625" style="0" bestFit="1" customWidth="1"/>
    <col min="65" max="65" width="6.421875" style="0" bestFit="1" customWidth="1"/>
    <col min="66" max="66" width="2.421875" style="0" bestFit="1" customWidth="1"/>
    <col min="67" max="67" width="3.00390625" style="0" bestFit="1" customWidth="1"/>
    <col min="68" max="68" width="6.421875" style="0" bestFit="1" customWidth="1"/>
    <col min="69" max="69" width="2.421875" style="0" bestFit="1" customWidth="1"/>
    <col min="70" max="70" width="3.00390625" style="0" bestFit="1" customWidth="1"/>
    <col min="71" max="71" width="6.421875" style="0" bestFit="1" customWidth="1"/>
    <col min="72" max="72" width="2.421875" style="0" bestFit="1" customWidth="1"/>
    <col min="73" max="73" width="3.00390625" style="0" bestFit="1" customWidth="1"/>
    <col min="74" max="74" width="6.421875" style="0" bestFit="1" customWidth="1"/>
    <col min="75" max="75" width="2.421875" style="0" bestFit="1" customWidth="1"/>
    <col min="76" max="76" width="3.00390625" style="0" bestFit="1" customWidth="1"/>
    <col min="77" max="77" width="6.421875" style="0" bestFit="1" customWidth="1"/>
    <col min="78" max="78" width="2.421875" style="0" bestFit="1" customWidth="1"/>
    <col min="79" max="79" width="3.00390625" style="0" bestFit="1" customWidth="1"/>
    <col min="80" max="80" width="6.421875" style="0" bestFit="1" customWidth="1"/>
    <col min="81" max="81" width="2.421875" style="0" bestFit="1" customWidth="1"/>
    <col min="82" max="82" width="3.00390625" style="0" bestFit="1" customWidth="1"/>
    <col min="83" max="83" width="6.421875" style="0" bestFit="1" customWidth="1"/>
    <col min="84" max="84" width="2.421875" style="0" bestFit="1" customWidth="1"/>
    <col min="85" max="85" width="3.00390625" style="0" bestFit="1" customWidth="1"/>
    <col min="86" max="86" width="6.421875" style="0" bestFit="1" customWidth="1"/>
    <col min="87" max="87" width="2.421875" style="0" bestFit="1" customWidth="1"/>
    <col min="88" max="88" width="1.57421875" style="0" customWidth="1"/>
    <col min="89" max="89" width="6.421875" style="0" hidden="1" customWidth="1"/>
    <col min="90" max="90" width="2.421875" style="0" hidden="1" customWidth="1"/>
    <col min="91" max="91" width="3.00390625" style="0" hidden="1" customWidth="1"/>
    <col min="92" max="92" width="6.421875" style="0" hidden="1" customWidth="1"/>
    <col min="93" max="93" width="2.421875" style="0" bestFit="1" customWidth="1"/>
    <col min="94" max="94" width="3.00390625" style="0" bestFit="1" customWidth="1"/>
    <col min="95" max="95" width="6.421875" style="0" bestFit="1" customWidth="1"/>
    <col min="96" max="96" width="2.421875" style="0" bestFit="1" customWidth="1"/>
    <col min="97" max="97" width="3.00390625" style="0" bestFit="1" customWidth="1"/>
    <col min="98" max="98" width="6.421875" style="0" bestFit="1" customWidth="1"/>
    <col min="99" max="99" width="2.421875" style="0" bestFit="1" customWidth="1"/>
    <col min="100" max="100" width="3.00390625" style="0" bestFit="1" customWidth="1"/>
    <col min="101" max="101" width="6.421875" style="0" bestFit="1" customWidth="1"/>
    <col min="102" max="102" width="2.421875" style="0" bestFit="1" customWidth="1"/>
    <col min="103" max="103" width="3.00390625" style="0" bestFit="1" customWidth="1"/>
    <col min="104" max="104" width="6.421875" style="0" bestFit="1" customWidth="1"/>
  </cols>
  <sheetData>
    <row r="1" spans="1:11" ht="13.5" thickBot="1">
      <c r="A1" s="2"/>
      <c r="B1" s="18" t="s">
        <v>279</v>
      </c>
      <c r="C1" s="6"/>
      <c r="D1" s="18">
        <v>2015</v>
      </c>
      <c r="E1" s="15"/>
      <c r="F1" s="2"/>
      <c r="H1" s="136" t="s">
        <v>976</v>
      </c>
      <c r="I1" s="1"/>
      <c r="J1" s="1"/>
      <c r="K1" s="1"/>
    </row>
    <row r="2" spans="1:104" ht="13.5" thickBot="1">
      <c r="A2" s="2"/>
      <c r="B2" s="2"/>
      <c r="C2" s="2"/>
      <c r="D2" s="2"/>
      <c r="E2" s="2"/>
      <c r="F2" s="2"/>
      <c r="H2" s="16"/>
      <c r="I2" s="571" t="s">
        <v>572</v>
      </c>
      <c r="J2" s="572"/>
      <c r="K2" s="572"/>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c r="AP2" s="573"/>
      <c r="AQ2" s="573"/>
      <c r="AR2" s="573"/>
      <c r="AS2" s="573"/>
      <c r="AT2" s="573"/>
      <c r="AU2" s="573"/>
      <c r="AV2" s="573"/>
      <c r="AW2" s="573"/>
      <c r="AX2" s="573"/>
      <c r="AY2" s="573"/>
      <c r="AZ2" s="573"/>
      <c r="BA2" s="573"/>
      <c r="BB2" s="573"/>
      <c r="BC2" s="573"/>
      <c r="BD2" s="573"/>
      <c r="BE2" s="573"/>
      <c r="BF2" s="573"/>
      <c r="BG2" s="573"/>
      <c r="BH2" s="573"/>
      <c r="BI2" s="573"/>
      <c r="BJ2" s="573"/>
      <c r="BK2" s="573"/>
      <c r="BL2" s="573"/>
      <c r="BM2" s="573"/>
      <c r="BN2" s="573"/>
      <c r="BO2" s="573"/>
      <c r="BP2" s="573"/>
      <c r="BQ2" s="573"/>
      <c r="BR2" s="573"/>
      <c r="BS2" s="573"/>
      <c r="BT2" s="573"/>
      <c r="BU2" s="573"/>
      <c r="BV2" s="573"/>
      <c r="BW2" s="573"/>
      <c r="BX2" s="573"/>
      <c r="BY2" s="573"/>
      <c r="BZ2" s="573"/>
      <c r="CA2" s="573"/>
      <c r="CB2" s="573"/>
      <c r="CC2" s="573"/>
      <c r="CD2" s="573"/>
      <c r="CE2" s="573"/>
      <c r="CF2" s="573"/>
      <c r="CG2" s="573"/>
      <c r="CH2" s="573"/>
      <c r="CI2" s="573"/>
      <c r="CJ2" s="573"/>
      <c r="CK2" s="573"/>
      <c r="CL2" s="573"/>
      <c r="CM2" s="573"/>
      <c r="CN2" s="573"/>
      <c r="CO2" s="573"/>
      <c r="CP2" s="573"/>
      <c r="CQ2" s="573"/>
      <c r="CR2" s="573"/>
      <c r="CS2" s="573"/>
      <c r="CT2" s="573"/>
      <c r="CU2" s="573"/>
      <c r="CV2" s="573"/>
      <c r="CW2" s="573"/>
      <c r="CX2" s="573"/>
      <c r="CY2" s="573"/>
      <c r="CZ2" s="574"/>
    </row>
    <row r="3" spans="1:108" ht="99" customHeight="1" thickBot="1" thickTop="1">
      <c r="A3" s="21" t="s">
        <v>407</v>
      </c>
      <c r="B3" s="21" t="s">
        <v>549</v>
      </c>
      <c r="C3" s="21" t="s">
        <v>548</v>
      </c>
      <c r="D3" s="21" t="s">
        <v>550</v>
      </c>
      <c r="E3" s="21" t="s">
        <v>548</v>
      </c>
      <c r="F3" s="21" t="s">
        <v>607</v>
      </c>
      <c r="G3" s="21" t="s">
        <v>608</v>
      </c>
      <c r="H3" s="22" t="s">
        <v>571</v>
      </c>
      <c r="I3" s="551" t="s">
        <v>986</v>
      </c>
      <c r="J3" s="575"/>
      <c r="K3" s="575"/>
      <c r="L3" s="576" t="s">
        <v>458</v>
      </c>
      <c r="M3" s="575"/>
      <c r="N3" s="575"/>
      <c r="O3" s="570" t="s">
        <v>945</v>
      </c>
      <c r="P3" s="570"/>
      <c r="Q3" s="564"/>
      <c r="R3" s="552" t="s">
        <v>989</v>
      </c>
      <c r="S3" s="553"/>
      <c r="T3" s="554"/>
      <c r="U3" s="555" t="s">
        <v>988</v>
      </c>
      <c r="V3" s="556"/>
      <c r="W3" s="548"/>
      <c r="X3" s="555" t="s">
        <v>420</v>
      </c>
      <c r="Y3" s="556"/>
      <c r="Z3" s="548"/>
      <c r="AA3" s="566" t="s">
        <v>946</v>
      </c>
      <c r="AB3" s="570"/>
      <c r="AC3" s="570"/>
      <c r="AD3" s="560" t="s">
        <v>437</v>
      </c>
      <c r="AE3" s="563"/>
      <c r="AF3" s="563"/>
      <c r="AG3" s="567" t="s">
        <v>421</v>
      </c>
      <c r="AH3" s="568"/>
      <c r="AI3" s="569"/>
      <c r="AJ3" s="567" t="s">
        <v>422</v>
      </c>
      <c r="AK3" s="568"/>
      <c r="AL3" s="569"/>
      <c r="AM3" s="570" t="s">
        <v>947</v>
      </c>
      <c r="AN3" s="570"/>
      <c r="AO3" s="570"/>
      <c r="AP3" s="570" t="s">
        <v>948</v>
      </c>
      <c r="AQ3" s="570"/>
      <c r="AR3" s="570"/>
      <c r="AS3" s="564" t="s">
        <v>423</v>
      </c>
      <c r="AT3" s="565"/>
      <c r="AU3" s="566"/>
      <c r="AV3" s="564" t="s">
        <v>424</v>
      </c>
      <c r="AW3" s="565"/>
      <c r="AX3" s="566"/>
      <c r="AY3" s="564" t="s">
        <v>425</v>
      </c>
      <c r="AZ3" s="565"/>
      <c r="BA3" s="566"/>
      <c r="BB3" s="564" t="s">
        <v>426</v>
      </c>
      <c r="BC3" s="565"/>
      <c r="BD3" s="566"/>
      <c r="BE3" s="564" t="s">
        <v>427</v>
      </c>
      <c r="BF3" s="565"/>
      <c r="BG3" s="566"/>
      <c r="BH3" s="564" t="s">
        <v>428</v>
      </c>
      <c r="BI3" s="565"/>
      <c r="BJ3" s="566"/>
      <c r="BK3" s="564" t="s">
        <v>429</v>
      </c>
      <c r="BL3" s="565"/>
      <c r="BM3" s="566"/>
      <c r="BN3" s="564" t="s">
        <v>431</v>
      </c>
      <c r="BO3" s="565"/>
      <c r="BP3" s="566"/>
      <c r="BQ3" s="567" t="s">
        <v>430</v>
      </c>
      <c r="BR3" s="568"/>
      <c r="BS3" s="569"/>
      <c r="BT3" s="560" t="s">
        <v>434</v>
      </c>
      <c r="BU3" s="560"/>
      <c r="BV3" s="560"/>
      <c r="BW3" s="560" t="s">
        <v>435</v>
      </c>
      <c r="BX3" s="563"/>
      <c r="BY3" s="563"/>
      <c r="BZ3" s="560" t="s">
        <v>949</v>
      </c>
      <c r="CA3" s="560"/>
      <c r="CB3" s="560"/>
      <c r="CC3" s="560" t="s">
        <v>950</v>
      </c>
      <c r="CD3" s="560"/>
      <c r="CE3" s="560"/>
      <c r="CF3" s="560" t="s">
        <v>951</v>
      </c>
      <c r="CG3" s="560"/>
      <c r="CH3" s="560"/>
      <c r="CI3" s="560" t="s">
        <v>952</v>
      </c>
      <c r="CJ3" s="560"/>
      <c r="CK3" s="560"/>
      <c r="CL3" s="560" t="s">
        <v>953</v>
      </c>
      <c r="CM3" s="563"/>
      <c r="CN3" s="563"/>
      <c r="CO3" s="560" t="s">
        <v>957</v>
      </c>
      <c r="CP3" s="560"/>
      <c r="CQ3" s="560"/>
      <c r="CR3" s="560" t="s">
        <v>436</v>
      </c>
      <c r="CS3" s="560"/>
      <c r="CT3" s="560"/>
      <c r="CU3" s="560" t="s">
        <v>380</v>
      </c>
      <c r="CV3" s="560"/>
      <c r="CW3" s="560"/>
      <c r="CX3" s="561" t="s">
        <v>579</v>
      </c>
      <c r="CY3" s="562"/>
      <c r="CZ3" s="562"/>
      <c r="DA3" s="47"/>
      <c r="DB3" s="47"/>
      <c r="DC3" s="47"/>
      <c r="DD3" s="47"/>
    </row>
    <row r="4" spans="1:108" ht="26.25" thickTop="1">
      <c r="A4" s="35"/>
      <c r="B4" s="36"/>
      <c r="C4" s="36"/>
      <c r="D4" s="36"/>
      <c r="E4" s="36"/>
      <c r="F4" s="36"/>
      <c r="G4" s="36"/>
      <c r="H4" s="37"/>
      <c r="I4" s="52" t="s">
        <v>954</v>
      </c>
      <c r="J4" s="53" t="s">
        <v>955</v>
      </c>
      <c r="K4" s="54" t="s">
        <v>956</v>
      </c>
      <c r="L4" s="52" t="s">
        <v>954</v>
      </c>
      <c r="M4" s="53" t="s">
        <v>955</v>
      </c>
      <c r="N4" s="54" t="s">
        <v>956</v>
      </c>
      <c r="O4" s="52" t="s">
        <v>954</v>
      </c>
      <c r="P4" s="53" t="s">
        <v>955</v>
      </c>
      <c r="Q4" s="54" t="s">
        <v>956</v>
      </c>
      <c r="R4" s="148" t="s">
        <v>954</v>
      </c>
      <c r="S4" s="84" t="s">
        <v>955</v>
      </c>
      <c r="T4" s="85" t="s">
        <v>987</v>
      </c>
      <c r="U4" s="148" t="s">
        <v>954</v>
      </c>
      <c r="V4" s="84" t="s">
        <v>955</v>
      </c>
      <c r="W4" s="85" t="s">
        <v>987</v>
      </c>
      <c r="X4" s="148" t="s">
        <v>954</v>
      </c>
      <c r="Y4" s="84" t="s">
        <v>955</v>
      </c>
      <c r="Z4" s="85" t="s">
        <v>987</v>
      </c>
      <c r="AA4" s="52" t="s">
        <v>954</v>
      </c>
      <c r="AB4" s="53" t="s">
        <v>955</v>
      </c>
      <c r="AC4" s="54" t="s">
        <v>956</v>
      </c>
      <c r="AD4" s="52" t="s">
        <v>954</v>
      </c>
      <c r="AE4" s="53" t="s">
        <v>955</v>
      </c>
      <c r="AF4" s="54" t="s">
        <v>956</v>
      </c>
      <c r="AG4" s="52" t="s">
        <v>954</v>
      </c>
      <c r="AH4" s="53" t="s">
        <v>955</v>
      </c>
      <c r="AI4" s="54" t="s">
        <v>956</v>
      </c>
      <c r="AJ4" s="52" t="s">
        <v>954</v>
      </c>
      <c r="AK4" s="53" t="s">
        <v>955</v>
      </c>
      <c r="AL4" s="54" t="s">
        <v>956</v>
      </c>
      <c r="AM4" s="55" t="s">
        <v>954</v>
      </c>
      <c r="AN4" s="50" t="s">
        <v>955</v>
      </c>
      <c r="AO4" s="51" t="s">
        <v>956</v>
      </c>
      <c r="AP4" s="49" t="s">
        <v>954</v>
      </c>
      <c r="AQ4" s="50" t="s">
        <v>955</v>
      </c>
      <c r="AR4" s="126" t="s">
        <v>956</v>
      </c>
      <c r="AS4" s="49" t="s">
        <v>954</v>
      </c>
      <c r="AT4" s="50" t="s">
        <v>955</v>
      </c>
      <c r="AU4" s="126" t="s">
        <v>956</v>
      </c>
      <c r="AV4" s="49" t="s">
        <v>954</v>
      </c>
      <c r="AW4" s="50" t="s">
        <v>955</v>
      </c>
      <c r="AX4" s="126" t="s">
        <v>956</v>
      </c>
      <c r="AY4" s="49" t="s">
        <v>954</v>
      </c>
      <c r="AZ4" s="50" t="s">
        <v>955</v>
      </c>
      <c r="BA4" s="126" t="s">
        <v>956</v>
      </c>
      <c r="BB4" s="49" t="s">
        <v>954</v>
      </c>
      <c r="BC4" s="50" t="s">
        <v>955</v>
      </c>
      <c r="BD4" s="126" t="s">
        <v>956</v>
      </c>
      <c r="BE4" s="49" t="s">
        <v>954</v>
      </c>
      <c r="BF4" s="50" t="s">
        <v>955</v>
      </c>
      <c r="BG4" s="126" t="s">
        <v>956</v>
      </c>
      <c r="BH4" s="49" t="s">
        <v>954</v>
      </c>
      <c r="BI4" s="50" t="s">
        <v>955</v>
      </c>
      <c r="BJ4" s="126" t="s">
        <v>956</v>
      </c>
      <c r="BK4" s="49" t="s">
        <v>954</v>
      </c>
      <c r="BL4" s="50" t="s">
        <v>955</v>
      </c>
      <c r="BM4" s="126" t="s">
        <v>956</v>
      </c>
      <c r="BN4" s="49" t="s">
        <v>954</v>
      </c>
      <c r="BO4" s="50" t="s">
        <v>955</v>
      </c>
      <c r="BP4" s="126" t="s">
        <v>956</v>
      </c>
      <c r="BQ4" s="52" t="s">
        <v>954</v>
      </c>
      <c r="BR4" s="53" t="s">
        <v>955</v>
      </c>
      <c r="BS4" s="54" t="s">
        <v>956</v>
      </c>
      <c r="BT4" s="55" t="s">
        <v>954</v>
      </c>
      <c r="BU4" s="50" t="s">
        <v>955</v>
      </c>
      <c r="BV4" s="51" t="s">
        <v>956</v>
      </c>
      <c r="BW4" s="49" t="s">
        <v>954</v>
      </c>
      <c r="BX4" s="50" t="s">
        <v>955</v>
      </c>
      <c r="BY4" s="51" t="s">
        <v>956</v>
      </c>
      <c r="BZ4" s="49" t="s">
        <v>954</v>
      </c>
      <c r="CA4" s="50" t="s">
        <v>955</v>
      </c>
      <c r="CB4" s="51" t="s">
        <v>956</v>
      </c>
      <c r="CC4" s="49" t="s">
        <v>954</v>
      </c>
      <c r="CD4" s="50" t="s">
        <v>955</v>
      </c>
      <c r="CE4" s="51" t="s">
        <v>956</v>
      </c>
      <c r="CF4" s="49" t="s">
        <v>954</v>
      </c>
      <c r="CG4" s="50" t="s">
        <v>955</v>
      </c>
      <c r="CH4" s="51" t="s">
        <v>956</v>
      </c>
      <c r="CI4" s="49" t="s">
        <v>954</v>
      </c>
      <c r="CJ4" s="50" t="s">
        <v>955</v>
      </c>
      <c r="CK4" s="51" t="s">
        <v>956</v>
      </c>
      <c r="CL4" s="49" t="s">
        <v>954</v>
      </c>
      <c r="CM4" s="50" t="s">
        <v>955</v>
      </c>
      <c r="CN4" s="51" t="s">
        <v>956</v>
      </c>
      <c r="CO4" s="49" t="s">
        <v>954</v>
      </c>
      <c r="CP4" s="50" t="s">
        <v>955</v>
      </c>
      <c r="CQ4" s="51" t="s">
        <v>956</v>
      </c>
      <c r="CR4" s="49" t="s">
        <v>954</v>
      </c>
      <c r="CS4" s="50" t="s">
        <v>955</v>
      </c>
      <c r="CT4" s="51" t="s">
        <v>956</v>
      </c>
      <c r="CU4" s="49" t="s">
        <v>954</v>
      </c>
      <c r="CV4" s="50" t="s">
        <v>955</v>
      </c>
      <c r="CW4" s="51" t="s">
        <v>956</v>
      </c>
      <c r="CX4" s="55" t="s">
        <v>954</v>
      </c>
      <c r="CY4" s="50" t="s">
        <v>955</v>
      </c>
      <c r="CZ4" s="51" t="s">
        <v>956</v>
      </c>
      <c r="DA4" s="47"/>
      <c r="DB4" s="47"/>
      <c r="DC4" s="47"/>
      <c r="DD4" s="47"/>
    </row>
    <row r="5" spans="1:104" s="47" customFormat="1" ht="51" customHeight="1" thickBot="1">
      <c r="A5" s="131">
        <f>A4+1</f>
        <v>1</v>
      </c>
      <c r="B5" s="128">
        <v>1200</v>
      </c>
      <c r="C5" s="93">
        <v>42648</v>
      </c>
      <c r="D5" s="128">
        <v>18</v>
      </c>
      <c r="E5" s="93">
        <v>42272</v>
      </c>
      <c r="F5" s="129" t="s">
        <v>980</v>
      </c>
      <c r="G5" s="60" t="s">
        <v>982</v>
      </c>
      <c r="H5" s="130" t="s">
        <v>985</v>
      </c>
      <c r="I5" s="138">
        <v>1</v>
      </c>
      <c r="J5" s="139"/>
      <c r="K5" s="140"/>
      <c r="L5" s="141">
        <v>1</v>
      </c>
      <c r="M5" s="142"/>
      <c r="N5" s="143"/>
      <c r="O5" s="141"/>
      <c r="P5" s="142">
        <v>1</v>
      </c>
      <c r="Q5" s="143"/>
      <c r="R5" s="141"/>
      <c r="S5" s="142"/>
      <c r="T5" s="143"/>
      <c r="U5" s="141"/>
      <c r="V5" s="142"/>
      <c r="W5" s="143"/>
      <c r="X5" s="141"/>
      <c r="Y5" s="142"/>
      <c r="Z5" s="143"/>
      <c r="AA5" s="141"/>
      <c r="AB5" s="142">
        <v>1</v>
      </c>
      <c r="AC5" s="143"/>
      <c r="AD5" s="141"/>
      <c r="AE5" s="142">
        <v>1</v>
      </c>
      <c r="AF5" s="143"/>
      <c r="AG5" s="141"/>
      <c r="AH5" s="142">
        <v>1</v>
      </c>
      <c r="AI5" s="143"/>
      <c r="AJ5" s="141"/>
      <c r="AK5" s="142"/>
      <c r="AL5" s="143"/>
      <c r="AM5" s="141">
        <v>1</v>
      </c>
      <c r="AN5" s="142"/>
      <c r="AO5" s="143"/>
      <c r="AP5" s="141">
        <v>1</v>
      </c>
      <c r="AQ5" s="142"/>
      <c r="AR5" s="144"/>
      <c r="AS5" s="141"/>
      <c r="AT5" s="142">
        <v>1</v>
      </c>
      <c r="AU5" s="143"/>
      <c r="AV5" s="141"/>
      <c r="AW5" s="142">
        <v>1</v>
      </c>
      <c r="AX5" s="143"/>
      <c r="AY5" s="141"/>
      <c r="AZ5" s="142">
        <v>1</v>
      </c>
      <c r="BA5" s="143"/>
      <c r="BB5" s="141"/>
      <c r="BC5" s="142">
        <v>1</v>
      </c>
      <c r="BD5" s="143"/>
      <c r="BE5" s="141"/>
      <c r="BF5" s="142">
        <v>1</v>
      </c>
      <c r="BG5" s="143"/>
      <c r="BH5" s="141">
        <v>1</v>
      </c>
      <c r="BI5" s="142"/>
      <c r="BJ5" s="143"/>
      <c r="BK5" s="141"/>
      <c r="BL5" s="142">
        <v>1</v>
      </c>
      <c r="BM5" s="143"/>
      <c r="BN5" s="145"/>
      <c r="BO5" s="142"/>
      <c r="BP5" s="145">
        <v>1</v>
      </c>
      <c r="BQ5" s="141"/>
      <c r="BR5" s="142"/>
      <c r="BS5" s="146">
        <v>1</v>
      </c>
      <c r="BT5" s="147"/>
      <c r="BU5" s="142">
        <v>1</v>
      </c>
      <c r="BV5" s="143"/>
      <c r="BW5" s="141"/>
      <c r="BX5" s="142">
        <v>1</v>
      </c>
      <c r="BY5" s="143"/>
      <c r="BZ5" s="141">
        <v>1</v>
      </c>
      <c r="CA5" s="142"/>
      <c r="CB5" s="143"/>
      <c r="CC5" s="141">
        <v>1</v>
      </c>
      <c r="CD5" s="142"/>
      <c r="CE5" s="143"/>
      <c r="CF5" s="141"/>
      <c r="CG5" s="142"/>
      <c r="CH5" s="143">
        <v>1</v>
      </c>
      <c r="CI5" s="141">
        <v>1</v>
      </c>
      <c r="CJ5" s="142"/>
      <c r="CK5" s="143"/>
      <c r="CL5" s="141">
        <v>1</v>
      </c>
      <c r="CM5" s="142"/>
      <c r="CN5" s="143"/>
      <c r="CO5" s="141"/>
      <c r="CP5" s="142">
        <v>1</v>
      </c>
      <c r="CQ5" s="143"/>
      <c r="CR5" s="141"/>
      <c r="CS5" s="142">
        <v>1</v>
      </c>
      <c r="CT5" s="143"/>
      <c r="CU5" s="141"/>
      <c r="CV5" s="142"/>
      <c r="CW5" s="143"/>
      <c r="CX5" s="147"/>
      <c r="CY5" s="142">
        <v>1</v>
      </c>
      <c r="CZ5" s="143"/>
    </row>
    <row r="6" ht="13.5" thickTop="1"/>
  </sheetData>
  <mergeCells count="33">
    <mergeCell ref="I2:CZ2"/>
    <mergeCell ref="I3:K3"/>
    <mergeCell ref="L3:N3"/>
    <mergeCell ref="O3:Q3"/>
    <mergeCell ref="R3:T3"/>
    <mergeCell ref="U3:W3"/>
    <mergeCell ref="X3:Z3"/>
    <mergeCell ref="AA3:AC3"/>
    <mergeCell ref="AD3:AF3"/>
    <mergeCell ref="AG3:AI3"/>
    <mergeCell ref="AJ3:AL3"/>
    <mergeCell ref="AM3:AO3"/>
    <mergeCell ref="AP3:AR3"/>
    <mergeCell ref="AS3:AU3"/>
    <mergeCell ref="AV3:AX3"/>
    <mergeCell ref="AY3:BA3"/>
    <mergeCell ref="BB3:BD3"/>
    <mergeCell ref="BE3:BG3"/>
    <mergeCell ref="BH3:BJ3"/>
    <mergeCell ref="BK3:BM3"/>
    <mergeCell ref="BN3:BP3"/>
    <mergeCell ref="BQ3:BS3"/>
    <mergeCell ref="BT3:BV3"/>
    <mergeCell ref="BW3:BY3"/>
    <mergeCell ref="BZ3:CB3"/>
    <mergeCell ref="CC3:CE3"/>
    <mergeCell ref="CR3:CT3"/>
    <mergeCell ref="CU3:CW3"/>
    <mergeCell ref="CX3:CZ3"/>
    <mergeCell ref="CF3:CH3"/>
    <mergeCell ref="CI3:CK3"/>
    <mergeCell ref="CL3:CN3"/>
    <mergeCell ref="CO3:CQ3"/>
  </mergeCells>
  <printOptions/>
  <pageMargins left="0.36" right="0.26" top="1" bottom="1" header="0.5" footer="0.5"/>
  <pageSetup horizontalDpi="600" verticalDpi="600" orientation="landscape" paperSize="8" scale="80" r:id="rId1"/>
</worksheet>
</file>

<file path=xl/worksheets/sheet6.xml><?xml version="1.0" encoding="utf-8"?>
<worksheet xmlns="http://schemas.openxmlformats.org/spreadsheetml/2006/main" xmlns:r="http://schemas.openxmlformats.org/officeDocument/2006/relationships">
  <sheetPr codeName="Foglio4"/>
  <dimension ref="A1:BK80"/>
  <sheetViews>
    <sheetView workbookViewId="0" topLeftCell="Y1">
      <pane ySplit="3" topLeftCell="BM73" activePane="bottomLeft" state="frozen"/>
      <selection pane="topLeft" activeCell="A1" sqref="A1"/>
      <selection pane="bottomLeft" activeCell="A1" sqref="A1:BJ80"/>
    </sheetView>
  </sheetViews>
  <sheetFormatPr defaultColWidth="9.140625" defaultRowHeight="12.75"/>
  <cols>
    <col min="1" max="1" width="4.28125" style="47" bestFit="1" customWidth="1"/>
    <col min="2" max="2" width="8.7109375" style="47" bestFit="1" customWidth="1"/>
    <col min="3" max="3" width="10.140625" style="47" bestFit="1" customWidth="1"/>
    <col min="4" max="4" width="6.8515625" style="47" bestFit="1" customWidth="1"/>
    <col min="5" max="5" width="10.140625" style="47" bestFit="1" customWidth="1"/>
    <col min="6" max="6" width="5.140625" style="132" bestFit="1" customWidth="1"/>
    <col min="7" max="7" width="17.421875" style="132" bestFit="1" customWidth="1"/>
    <col min="8" max="8" width="40.7109375" style="47" customWidth="1"/>
    <col min="9" max="10" width="3.00390625" style="47" bestFit="1" customWidth="1"/>
    <col min="11" max="11" width="6.421875" style="47" bestFit="1" customWidth="1"/>
    <col min="12" max="13" width="3.00390625" style="47" bestFit="1" customWidth="1"/>
    <col min="14" max="14" width="6.421875" style="47" bestFit="1" customWidth="1"/>
    <col min="15" max="16" width="3.00390625" style="47" bestFit="1" customWidth="1"/>
    <col min="17" max="17" width="6.421875" style="47" bestFit="1" customWidth="1"/>
    <col min="18" max="19" width="3.00390625" style="47" bestFit="1" customWidth="1"/>
    <col min="20" max="20" width="6.421875" style="47" bestFit="1" customWidth="1"/>
    <col min="21" max="22" width="3.00390625" style="47" bestFit="1" customWidth="1"/>
    <col min="23" max="23" width="6.421875" style="47" bestFit="1" customWidth="1"/>
    <col min="24" max="25" width="3.00390625" style="47" bestFit="1" customWidth="1"/>
    <col min="26" max="26" width="6.421875" style="47" bestFit="1" customWidth="1"/>
    <col min="27" max="28" width="3.00390625" style="47" bestFit="1" customWidth="1"/>
    <col min="29" max="29" width="6.421875" style="47" bestFit="1" customWidth="1"/>
    <col min="30" max="31" width="3.00390625" style="47" bestFit="1" customWidth="1"/>
    <col min="32" max="32" width="6.421875" style="47" bestFit="1" customWidth="1"/>
    <col min="33" max="33" width="2.421875" style="47" bestFit="1" customWidth="1"/>
    <col min="34" max="34" width="3.00390625" style="47" bestFit="1" customWidth="1"/>
    <col min="35" max="35" width="6.421875" style="47" bestFit="1" customWidth="1"/>
    <col min="36" max="37" width="3.00390625" style="47" bestFit="1" customWidth="1"/>
    <col min="38" max="38" width="6.421875" style="47" bestFit="1" customWidth="1"/>
    <col min="39" max="40" width="3.00390625" style="47" bestFit="1" customWidth="1"/>
    <col min="41" max="41" width="6.421875" style="47" bestFit="1" customWidth="1"/>
    <col min="42" max="42" width="2.421875" style="47" bestFit="1" customWidth="1"/>
    <col min="43" max="43" width="3.00390625" style="47" bestFit="1" customWidth="1"/>
    <col min="44" max="44" width="6.421875" style="47" bestFit="1" customWidth="1"/>
    <col min="45" max="46" width="3.00390625" style="47" bestFit="1" customWidth="1"/>
    <col min="47" max="47" width="6.421875" style="47" bestFit="1" customWidth="1"/>
    <col min="48" max="48" width="2.421875" style="47" bestFit="1" customWidth="1"/>
    <col min="49" max="49" width="3.00390625" style="47" bestFit="1" customWidth="1"/>
    <col min="50" max="50" width="6.421875" style="47" bestFit="1" customWidth="1"/>
    <col min="51" max="52" width="3.00390625" style="47" bestFit="1" customWidth="1"/>
    <col min="53" max="53" width="6.421875" style="47" bestFit="1" customWidth="1"/>
    <col min="54" max="55" width="3.00390625" style="47" bestFit="1" customWidth="1"/>
    <col min="56" max="56" width="6.421875" style="47" bestFit="1" customWidth="1"/>
    <col min="57" max="57" width="2.421875" style="47" bestFit="1" customWidth="1"/>
    <col min="58" max="58" width="3.00390625" style="47" bestFit="1" customWidth="1"/>
    <col min="59" max="59" width="6.7109375" style="47" customWidth="1"/>
    <col min="60" max="61" width="3.00390625" style="47" bestFit="1" customWidth="1"/>
    <col min="62" max="62" width="6.421875" style="47" bestFit="1" customWidth="1"/>
    <col min="63" max="16384" width="9.140625" style="41" customWidth="1"/>
  </cols>
  <sheetData>
    <row r="1" spans="1:11" s="47" customFormat="1" ht="13.5" thickBot="1">
      <c r="A1" s="71"/>
      <c r="B1" s="121" t="s">
        <v>279</v>
      </c>
      <c r="C1" s="122"/>
      <c r="D1" s="121">
        <v>2015</v>
      </c>
      <c r="E1" s="123"/>
      <c r="F1" s="71"/>
      <c r="H1" s="77"/>
      <c r="I1" s="46"/>
      <c r="J1" s="46"/>
      <c r="K1" s="46"/>
    </row>
    <row r="2" spans="1:62" ht="13.5" thickBot="1">
      <c r="A2" s="71"/>
      <c r="B2" s="71"/>
      <c r="C2" s="71"/>
      <c r="D2" s="71"/>
      <c r="E2" s="71"/>
      <c r="F2" s="71"/>
      <c r="G2" s="47"/>
      <c r="H2" s="77"/>
      <c r="I2" s="540" t="s">
        <v>572</v>
      </c>
      <c r="J2" s="541"/>
      <c r="K2" s="541"/>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542"/>
      <c r="AN2" s="542"/>
      <c r="AO2" s="542"/>
      <c r="AP2" s="542"/>
      <c r="AQ2" s="542"/>
      <c r="AR2" s="542"/>
      <c r="AS2" s="542"/>
      <c r="AT2" s="542"/>
      <c r="AU2" s="542"/>
      <c r="AV2" s="542"/>
      <c r="AW2" s="542"/>
      <c r="AX2" s="542"/>
      <c r="AY2" s="542"/>
      <c r="AZ2" s="542"/>
      <c r="BA2" s="542"/>
      <c r="BB2" s="542"/>
      <c r="BC2" s="542"/>
      <c r="BD2" s="542"/>
      <c r="BE2" s="542"/>
      <c r="BF2" s="542"/>
      <c r="BG2" s="542"/>
      <c r="BH2" s="542"/>
      <c r="BI2" s="542"/>
      <c r="BJ2" s="543"/>
    </row>
    <row r="3" spans="1:62" s="8" customFormat="1" ht="179.25" customHeight="1" thickBot="1" thickTop="1">
      <c r="A3" s="78" t="s">
        <v>407</v>
      </c>
      <c r="B3" s="78" t="s">
        <v>549</v>
      </c>
      <c r="C3" s="78" t="s">
        <v>548</v>
      </c>
      <c r="D3" s="78" t="s">
        <v>550</v>
      </c>
      <c r="E3" s="78" t="s">
        <v>548</v>
      </c>
      <c r="F3" s="78" t="s">
        <v>607</v>
      </c>
      <c r="G3" s="78" t="s">
        <v>608</v>
      </c>
      <c r="H3" s="79" t="s">
        <v>571</v>
      </c>
      <c r="I3" s="551" t="s">
        <v>986</v>
      </c>
      <c r="J3" s="551"/>
      <c r="K3" s="551"/>
      <c r="L3" s="551" t="s">
        <v>458</v>
      </c>
      <c r="M3" s="551"/>
      <c r="N3" s="551"/>
      <c r="O3" s="550" t="s">
        <v>945</v>
      </c>
      <c r="P3" s="550"/>
      <c r="Q3" s="555"/>
      <c r="R3" s="548" t="s">
        <v>946</v>
      </c>
      <c r="S3" s="550"/>
      <c r="T3" s="550"/>
      <c r="U3" s="550" t="s">
        <v>437</v>
      </c>
      <c r="V3" s="550"/>
      <c r="W3" s="555"/>
      <c r="X3" s="550" t="s">
        <v>947</v>
      </c>
      <c r="Y3" s="550"/>
      <c r="Z3" s="550"/>
      <c r="AA3" s="550" t="s">
        <v>948</v>
      </c>
      <c r="AB3" s="550"/>
      <c r="AC3" s="550"/>
      <c r="AD3" s="550" t="s">
        <v>434</v>
      </c>
      <c r="AE3" s="550"/>
      <c r="AF3" s="550"/>
      <c r="AG3" s="550" t="s">
        <v>435</v>
      </c>
      <c r="AH3" s="550"/>
      <c r="AI3" s="550"/>
      <c r="AJ3" s="550" t="s">
        <v>949</v>
      </c>
      <c r="AK3" s="550"/>
      <c r="AL3" s="550"/>
      <c r="AM3" s="550" t="s">
        <v>950</v>
      </c>
      <c r="AN3" s="550"/>
      <c r="AO3" s="550"/>
      <c r="AP3" s="550" t="s">
        <v>951</v>
      </c>
      <c r="AQ3" s="550"/>
      <c r="AR3" s="550"/>
      <c r="AS3" s="550" t="s">
        <v>952</v>
      </c>
      <c r="AT3" s="550"/>
      <c r="AU3" s="550"/>
      <c r="AV3" s="550" t="s">
        <v>953</v>
      </c>
      <c r="AW3" s="550"/>
      <c r="AX3" s="550"/>
      <c r="AY3" s="550" t="s">
        <v>957</v>
      </c>
      <c r="AZ3" s="550"/>
      <c r="BA3" s="550"/>
      <c r="BB3" s="550" t="s">
        <v>436</v>
      </c>
      <c r="BC3" s="550"/>
      <c r="BD3" s="550"/>
      <c r="BE3" s="550" t="s">
        <v>380</v>
      </c>
      <c r="BF3" s="550"/>
      <c r="BG3" s="550"/>
      <c r="BH3" s="548" t="s">
        <v>579</v>
      </c>
      <c r="BI3" s="549"/>
      <c r="BJ3" s="549"/>
    </row>
    <row r="4" spans="1:62" ht="26.25" thickTop="1">
      <c r="A4" s="124"/>
      <c r="B4" s="81"/>
      <c r="C4" s="81"/>
      <c r="D4" s="81"/>
      <c r="E4" s="81"/>
      <c r="F4" s="81"/>
      <c r="G4" s="81"/>
      <c r="H4" s="125"/>
      <c r="I4" s="83" t="s">
        <v>954</v>
      </c>
      <c r="J4" s="84" t="s">
        <v>955</v>
      </c>
      <c r="K4" s="85" t="s">
        <v>956</v>
      </c>
      <c r="L4" s="83" t="s">
        <v>954</v>
      </c>
      <c r="M4" s="84" t="s">
        <v>955</v>
      </c>
      <c r="N4" s="85" t="s">
        <v>956</v>
      </c>
      <c r="O4" s="83" t="s">
        <v>954</v>
      </c>
      <c r="P4" s="84" t="s">
        <v>955</v>
      </c>
      <c r="Q4" s="85" t="s">
        <v>956</v>
      </c>
      <c r="R4" s="83" t="s">
        <v>954</v>
      </c>
      <c r="S4" s="84" t="s">
        <v>955</v>
      </c>
      <c r="T4" s="85" t="s">
        <v>956</v>
      </c>
      <c r="U4" s="83" t="s">
        <v>954</v>
      </c>
      <c r="V4" s="84" t="s">
        <v>955</v>
      </c>
      <c r="W4" s="85" t="s">
        <v>956</v>
      </c>
      <c r="X4" s="52" t="s">
        <v>954</v>
      </c>
      <c r="Y4" s="53" t="s">
        <v>955</v>
      </c>
      <c r="Z4" s="54" t="s">
        <v>956</v>
      </c>
      <c r="AA4" s="52" t="s">
        <v>954</v>
      </c>
      <c r="AB4" s="53" t="s">
        <v>955</v>
      </c>
      <c r="AC4" s="54" t="s">
        <v>956</v>
      </c>
      <c r="AD4" s="52" t="s">
        <v>954</v>
      </c>
      <c r="AE4" s="53" t="s">
        <v>955</v>
      </c>
      <c r="AF4" s="54" t="s">
        <v>956</v>
      </c>
      <c r="AG4" s="52" t="s">
        <v>954</v>
      </c>
      <c r="AH4" s="53" t="s">
        <v>955</v>
      </c>
      <c r="AI4" s="54" t="s">
        <v>956</v>
      </c>
      <c r="AJ4" s="52" t="s">
        <v>954</v>
      </c>
      <c r="AK4" s="53" t="s">
        <v>955</v>
      </c>
      <c r="AL4" s="54" t="s">
        <v>956</v>
      </c>
      <c r="AM4" s="83" t="s">
        <v>954</v>
      </c>
      <c r="AN4" s="84" t="s">
        <v>955</v>
      </c>
      <c r="AO4" s="85" t="s">
        <v>956</v>
      </c>
      <c r="AP4" s="52" t="s">
        <v>954</v>
      </c>
      <c r="AQ4" s="53" t="s">
        <v>955</v>
      </c>
      <c r="AR4" s="54" t="s">
        <v>956</v>
      </c>
      <c r="AS4" s="52" t="s">
        <v>954</v>
      </c>
      <c r="AT4" s="53" t="s">
        <v>955</v>
      </c>
      <c r="AU4" s="54" t="s">
        <v>956</v>
      </c>
      <c r="AV4" s="52" t="s">
        <v>954</v>
      </c>
      <c r="AW4" s="53" t="s">
        <v>955</v>
      </c>
      <c r="AX4" s="54" t="s">
        <v>956</v>
      </c>
      <c r="AY4" s="52" t="s">
        <v>954</v>
      </c>
      <c r="AZ4" s="53" t="s">
        <v>955</v>
      </c>
      <c r="BA4" s="54" t="s">
        <v>956</v>
      </c>
      <c r="BB4" s="52" t="s">
        <v>954</v>
      </c>
      <c r="BC4" s="53" t="s">
        <v>955</v>
      </c>
      <c r="BD4" s="54" t="s">
        <v>956</v>
      </c>
      <c r="BE4" s="52" t="s">
        <v>954</v>
      </c>
      <c r="BF4" s="53" t="s">
        <v>955</v>
      </c>
      <c r="BG4" s="54" t="s">
        <v>956</v>
      </c>
      <c r="BH4" s="86" t="s">
        <v>954</v>
      </c>
      <c r="BI4" s="53" t="s">
        <v>955</v>
      </c>
      <c r="BJ4" s="54" t="s">
        <v>956</v>
      </c>
    </row>
    <row r="5" spans="1:63" ht="22.5">
      <c r="A5" s="149">
        <v>1</v>
      </c>
      <c r="B5" s="91">
        <v>17</v>
      </c>
      <c r="C5" s="93">
        <v>42013</v>
      </c>
      <c r="D5" s="94">
        <v>1</v>
      </c>
      <c r="E5" s="93">
        <v>42011</v>
      </c>
      <c r="F5" s="91" t="s">
        <v>593</v>
      </c>
      <c r="G5" s="60" t="s">
        <v>886</v>
      </c>
      <c r="H5" s="150" t="s">
        <v>556</v>
      </c>
      <c r="I5" s="151">
        <v>1</v>
      </c>
      <c r="J5" s="152"/>
      <c r="K5" s="153"/>
      <c r="L5" s="151">
        <v>1</v>
      </c>
      <c r="M5" s="152"/>
      <c r="N5" s="153"/>
      <c r="O5" s="151">
        <v>1</v>
      </c>
      <c r="P5" s="152"/>
      <c r="Q5" s="153"/>
      <c r="R5" s="151">
        <v>1</v>
      </c>
      <c r="S5" s="152"/>
      <c r="T5" s="153"/>
      <c r="U5" s="151">
        <v>1</v>
      </c>
      <c r="V5" s="152"/>
      <c r="W5" s="153"/>
      <c r="X5" s="151"/>
      <c r="Y5" s="152"/>
      <c r="Z5" s="153">
        <v>1</v>
      </c>
      <c r="AA5" s="151"/>
      <c r="AB5" s="152"/>
      <c r="AC5" s="153">
        <v>1</v>
      </c>
      <c r="AD5" s="151">
        <v>1</v>
      </c>
      <c r="AE5" s="152"/>
      <c r="AF5" s="153"/>
      <c r="AG5" s="151"/>
      <c r="AH5" s="154">
        <v>1</v>
      </c>
      <c r="AI5" s="153"/>
      <c r="AJ5" s="151">
        <v>1</v>
      </c>
      <c r="AK5" s="152"/>
      <c r="AL5" s="153"/>
      <c r="AM5" s="151"/>
      <c r="AN5" s="152"/>
      <c r="AO5" s="153">
        <v>1</v>
      </c>
      <c r="AP5" s="151"/>
      <c r="AQ5" s="152"/>
      <c r="AR5" s="153">
        <v>1</v>
      </c>
      <c r="AS5" s="151">
        <v>1</v>
      </c>
      <c r="AT5" s="152"/>
      <c r="AU5" s="153"/>
      <c r="AV5" s="151"/>
      <c r="AW5" s="152"/>
      <c r="AX5" s="153">
        <v>1</v>
      </c>
      <c r="AY5" s="151">
        <v>1</v>
      </c>
      <c r="AZ5" s="152"/>
      <c r="BA5" s="153"/>
      <c r="BB5" s="151"/>
      <c r="BC5" s="152"/>
      <c r="BD5" s="153">
        <v>1</v>
      </c>
      <c r="BE5" s="151"/>
      <c r="BF5" s="152"/>
      <c r="BG5" s="153">
        <v>1</v>
      </c>
      <c r="BH5" s="155">
        <v>1</v>
      </c>
      <c r="BI5" s="152"/>
      <c r="BJ5" s="153"/>
      <c r="BK5" s="42" t="s">
        <v>754</v>
      </c>
    </row>
    <row r="6" spans="1:63" ht="22.5">
      <c r="A6" s="156">
        <f>A5+1</f>
        <v>2</v>
      </c>
      <c r="B6" s="91">
        <v>22</v>
      </c>
      <c r="C6" s="93">
        <v>42013</v>
      </c>
      <c r="D6" s="94">
        <v>2</v>
      </c>
      <c r="E6" s="93">
        <v>42013</v>
      </c>
      <c r="F6" s="91" t="s">
        <v>593</v>
      </c>
      <c r="G6" s="60" t="s">
        <v>886</v>
      </c>
      <c r="H6" s="150" t="s">
        <v>554</v>
      </c>
      <c r="I6" s="157">
        <v>1</v>
      </c>
      <c r="J6" s="158"/>
      <c r="K6" s="159"/>
      <c r="L6" s="151">
        <v>1</v>
      </c>
      <c r="M6" s="152"/>
      <c r="N6" s="153"/>
      <c r="O6" s="151">
        <v>1</v>
      </c>
      <c r="P6" s="152"/>
      <c r="Q6" s="153"/>
      <c r="R6" s="151">
        <v>1</v>
      </c>
      <c r="S6" s="152"/>
      <c r="T6" s="153"/>
      <c r="U6" s="151">
        <v>1</v>
      </c>
      <c r="V6" s="152"/>
      <c r="W6" s="153"/>
      <c r="X6" s="151"/>
      <c r="Y6" s="152"/>
      <c r="Z6" s="153">
        <v>1</v>
      </c>
      <c r="AA6" s="151"/>
      <c r="AB6" s="152"/>
      <c r="AC6" s="153">
        <v>1</v>
      </c>
      <c r="AD6" s="151">
        <v>1</v>
      </c>
      <c r="AE6" s="152"/>
      <c r="AF6" s="153"/>
      <c r="AG6" s="151"/>
      <c r="AH6" s="154">
        <v>1</v>
      </c>
      <c r="AI6" s="153"/>
      <c r="AJ6" s="151">
        <v>1</v>
      </c>
      <c r="AK6" s="152"/>
      <c r="AL6" s="153"/>
      <c r="AM6" s="151"/>
      <c r="AN6" s="152"/>
      <c r="AO6" s="153">
        <v>1</v>
      </c>
      <c r="AP6" s="151"/>
      <c r="AQ6" s="152"/>
      <c r="AR6" s="153">
        <v>1</v>
      </c>
      <c r="AS6" s="151">
        <v>1</v>
      </c>
      <c r="AT6" s="152"/>
      <c r="AU6" s="153"/>
      <c r="AV6" s="151">
        <v>1</v>
      </c>
      <c r="AW6" s="152"/>
      <c r="AX6" s="153"/>
      <c r="AY6" s="151">
        <v>1</v>
      </c>
      <c r="AZ6" s="152"/>
      <c r="BA6" s="153"/>
      <c r="BB6" s="151"/>
      <c r="BC6" s="152"/>
      <c r="BD6" s="153">
        <v>1</v>
      </c>
      <c r="BE6" s="151"/>
      <c r="BF6" s="152"/>
      <c r="BG6" s="153">
        <v>1</v>
      </c>
      <c r="BH6" s="155">
        <v>1</v>
      </c>
      <c r="BI6" s="152"/>
      <c r="BJ6" s="153"/>
      <c r="BK6" s="42" t="s">
        <v>754</v>
      </c>
    </row>
    <row r="7" spans="1:63" ht="33.75">
      <c r="A7" s="156">
        <f aca="true" t="shared" si="0" ref="A7:A70">A6+1</f>
        <v>3</v>
      </c>
      <c r="B7" s="128">
        <v>81</v>
      </c>
      <c r="C7" s="93">
        <v>42025</v>
      </c>
      <c r="D7" s="94">
        <v>10</v>
      </c>
      <c r="E7" s="93">
        <v>42018</v>
      </c>
      <c r="F7" s="91" t="s">
        <v>593</v>
      </c>
      <c r="G7" s="60" t="s">
        <v>886</v>
      </c>
      <c r="H7" s="150" t="s">
        <v>995</v>
      </c>
      <c r="I7" s="151">
        <v>1</v>
      </c>
      <c r="J7" s="152"/>
      <c r="K7" s="153"/>
      <c r="L7" s="151">
        <v>1</v>
      </c>
      <c r="M7" s="152"/>
      <c r="N7" s="153"/>
      <c r="O7" s="151">
        <v>1</v>
      </c>
      <c r="P7" s="152"/>
      <c r="Q7" s="153"/>
      <c r="R7" s="151">
        <v>1</v>
      </c>
      <c r="S7" s="152"/>
      <c r="T7" s="153"/>
      <c r="U7" s="151">
        <v>1</v>
      </c>
      <c r="V7" s="152"/>
      <c r="W7" s="153"/>
      <c r="X7" s="151">
        <v>1</v>
      </c>
      <c r="Y7" s="152"/>
      <c r="Z7" s="153"/>
      <c r="AA7" s="151">
        <v>1</v>
      </c>
      <c r="AB7" s="152"/>
      <c r="AC7" s="153"/>
      <c r="AD7" s="151"/>
      <c r="AE7" s="154">
        <v>1</v>
      </c>
      <c r="AF7" s="153"/>
      <c r="AG7" s="151"/>
      <c r="AH7" s="154">
        <v>1</v>
      </c>
      <c r="AI7" s="153"/>
      <c r="AJ7" s="151">
        <v>1</v>
      </c>
      <c r="AK7" s="152"/>
      <c r="AL7" s="153"/>
      <c r="AM7" s="151">
        <v>1</v>
      </c>
      <c r="AN7" s="152"/>
      <c r="AO7" s="153"/>
      <c r="AP7" s="151"/>
      <c r="AQ7" s="152"/>
      <c r="AR7" s="153">
        <v>1</v>
      </c>
      <c r="AS7" s="151">
        <v>1</v>
      </c>
      <c r="AT7" s="152"/>
      <c r="AU7" s="153"/>
      <c r="AV7" s="151"/>
      <c r="AW7" s="152"/>
      <c r="AX7" s="153">
        <v>1</v>
      </c>
      <c r="AY7" s="151">
        <v>1</v>
      </c>
      <c r="AZ7" s="152"/>
      <c r="BA7" s="153"/>
      <c r="BB7" s="151"/>
      <c r="BC7" s="152"/>
      <c r="BD7" s="153">
        <v>1</v>
      </c>
      <c r="BE7" s="151"/>
      <c r="BF7" s="152"/>
      <c r="BG7" s="153">
        <v>1</v>
      </c>
      <c r="BH7" s="155">
        <v>1</v>
      </c>
      <c r="BI7" s="152"/>
      <c r="BJ7" s="153"/>
      <c r="BK7" s="42" t="s">
        <v>316</v>
      </c>
    </row>
    <row r="8" spans="1:63" ht="56.25">
      <c r="A8" s="156">
        <f t="shared" si="0"/>
        <v>4</v>
      </c>
      <c r="B8" s="91">
        <v>25</v>
      </c>
      <c r="C8" s="93">
        <v>42019</v>
      </c>
      <c r="D8" s="94">
        <v>12</v>
      </c>
      <c r="E8" s="93">
        <v>42018</v>
      </c>
      <c r="F8" s="91" t="s">
        <v>593</v>
      </c>
      <c r="G8" s="60" t="s">
        <v>886</v>
      </c>
      <c r="H8" s="150" t="s">
        <v>507</v>
      </c>
      <c r="I8" s="151">
        <v>1</v>
      </c>
      <c r="J8" s="152"/>
      <c r="K8" s="153"/>
      <c r="L8" s="151">
        <v>1</v>
      </c>
      <c r="M8" s="152"/>
      <c r="N8" s="153"/>
      <c r="O8" s="151">
        <v>1</v>
      </c>
      <c r="P8" s="152"/>
      <c r="Q8" s="153"/>
      <c r="R8" s="151">
        <v>1</v>
      </c>
      <c r="S8" s="152"/>
      <c r="T8" s="153"/>
      <c r="U8" s="151">
        <v>1</v>
      </c>
      <c r="V8" s="152"/>
      <c r="W8" s="153"/>
      <c r="X8" s="151"/>
      <c r="Y8" s="152"/>
      <c r="Z8" s="153">
        <v>1</v>
      </c>
      <c r="AA8" s="151"/>
      <c r="AB8" s="152"/>
      <c r="AC8" s="153">
        <v>1</v>
      </c>
      <c r="AD8" s="151"/>
      <c r="AE8" s="154">
        <v>1</v>
      </c>
      <c r="AF8" s="153"/>
      <c r="AG8" s="151"/>
      <c r="AH8" s="154">
        <v>1</v>
      </c>
      <c r="AI8" s="153"/>
      <c r="AJ8" s="151">
        <v>1</v>
      </c>
      <c r="AK8" s="152"/>
      <c r="AL8" s="153"/>
      <c r="AM8" s="151"/>
      <c r="AN8" s="152"/>
      <c r="AO8" s="153">
        <v>1</v>
      </c>
      <c r="AP8" s="151"/>
      <c r="AQ8" s="152"/>
      <c r="AR8" s="153">
        <v>1</v>
      </c>
      <c r="AS8" s="151">
        <v>1</v>
      </c>
      <c r="AT8" s="152"/>
      <c r="AU8" s="153"/>
      <c r="AV8" s="151">
        <v>1</v>
      </c>
      <c r="AW8" s="152"/>
      <c r="AX8" s="153"/>
      <c r="AY8" s="151">
        <v>1</v>
      </c>
      <c r="AZ8" s="152"/>
      <c r="BA8" s="153"/>
      <c r="BB8" s="151"/>
      <c r="BC8" s="152"/>
      <c r="BD8" s="153">
        <v>1</v>
      </c>
      <c r="BE8" s="151"/>
      <c r="BF8" s="152"/>
      <c r="BG8" s="153">
        <v>1</v>
      </c>
      <c r="BH8" s="155">
        <v>1</v>
      </c>
      <c r="BI8" s="152"/>
      <c r="BJ8" s="153"/>
      <c r="BK8" s="42" t="s">
        <v>316</v>
      </c>
    </row>
    <row r="9" spans="1:63" ht="22.5">
      <c r="A9" s="156">
        <f t="shared" si="0"/>
        <v>5</v>
      </c>
      <c r="B9" s="91">
        <v>168</v>
      </c>
      <c r="C9" s="93">
        <v>42054</v>
      </c>
      <c r="D9" s="94">
        <v>15</v>
      </c>
      <c r="E9" s="93">
        <v>42023</v>
      </c>
      <c r="F9" s="91" t="s">
        <v>593</v>
      </c>
      <c r="G9" s="60" t="s">
        <v>886</v>
      </c>
      <c r="H9" s="150" t="s">
        <v>824</v>
      </c>
      <c r="I9" s="151">
        <v>1</v>
      </c>
      <c r="J9" s="152"/>
      <c r="K9" s="153"/>
      <c r="L9" s="151">
        <v>1</v>
      </c>
      <c r="M9" s="152"/>
      <c r="N9" s="153"/>
      <c r="O9" s="151">
        <v>1</v>
      </c>
      <c r="P9" s="152"/>
      <c r="Q9" s="153"/>
      <c r="R9" s="151">
        <v>1</v>
      </c>
      <c r="S9" s="152"/>
      <c r="T9" s="153"/>
      <c r="U9" s="151">
        <v>1</v>
      </c>
      <c r="V9" s="152"/>
      <c r="W9" s="153"/>
      <c r="X9" s="151">
        <v>1</v>
      </c>
      <c r="Y9" s="152"/>
      <c r="Z9" s="153"/>
      <c r="AA9" s="151">
        <v>1</v>
      </c>
      <c r="AB9" s="152"/>
      <c r="AC9" s="153"/>
      <c r="AD9" s="151"/>
      <c r="AE9" s="154">
        <v>1</v>
      </c>
      <c r="AF9" s="153"/>
      <c r="AG9" s="151"/>
      <c r="AH9" s="154">
        <v>1</v>
      </c>
      <c r="AI9" s="153"/>
      <c r="AJ9" s="151">
        <v>1</v>
      </c>
      <c r="AK9" s="152"/>
      <c r="AL9" s="153"/>
      <c r="AM9" s="151">
        <v>1</v>
      </c>
      <c r="AN9" s="152"/>
      <c r="AO9" s="153"/>
      <c r="AP9" s="151"/>
      <c r="AQ9" s="152"/>
      <c r="AR9" s="153">
        <v>1</v>
      </c>
      <c r="AS9" s="151">
        <v>1</v>
      </c>
      <c r="AT9" s="152"/>
      <c r="AU9" s="153"/>
      <c r="AV9" s="151"/>
      <c r="AW9" s="152"/>
      <c r="AX9" s="153">
        <v>1</v>
      </c>
      <c r="AY9" s="151">
        <v>1</v>
      </c>
      <c r="AZ9" s="152"/>
      <c r="BA9" s="153"/>
      <c r="BB9" s="151"/>
      <c r="BC9" s="154">
        <v>1</v>
      </c>
      <c r="BD9" s="153"/>
      <c r="BE9" s="151"/>
      <c r="BF9" s="152"/>
      <c r="BG9" s="153">
        <v>1</v>
      </c>
      <c r="BH9" s="155">
        <v>1</v>
      </c>
      <c r="BI9" s="152"/>
      <c r="BJ9" s="153"/>
      <c r="BK9" s="42" t="s">
        <v>316</v>
      </c>
    </row>
    <row r="10" spans="1:63" ht="45">
      <c r="A10" s="156">
        <f t="shared" si="0"/>
        <v>6</v>
      </c>
      <c r="B10" s="91">
        <v>148</v>
      </c>
      <c r="C10" s="93">
        <v>42046</v>
      </c>
      <c r="D10" s="94">
        <v>16</v>
      </c>
      <c r="E10" s="93">
        <v>42024</v>
      </c>
      <c r="F10" s="91" t="s">
        <v>593</v>
      </c>
      <c r="G10" s="60" t="s">
        <v>886</v>
      </c>
      <c r="H10" s="150" t="s">
        <v>823</v>
      </c>
      <c r="I10" s="151">
        <v>1</v>
      </c>
      <c r="J10" s="152"/>
      <c r="K10" s="153"/>
      <c r="L10" s="151">
        <v>1</v>
      </c>
      <c r="M10" s="152"/>
      <c r="N10" s="153"/>
      <c r="O10" s="151">
        <v>1</v>
      </c>
      <c r="P10" s="152"/>
      <c r="Q10" s="153"/>
      <c r="R10" s="151">
        <v>1</v>
      </c>
      <c r="S10" s="152"/>
      <c r="T10" s="153"/>
      <c r="U10" s="151">
        <v>1</v>
      </c>
      <c r="V10" s="152"/>
      <c r="W10" s="153"/>
      <c r="X10" s="151">
        <v>1</v>
      </c>
      <c r="Y10" s="152"/>
      <c r="Z10" s="153"/>
      <c r="AA10" s="151">
        <v>1</v>
      </c>
      <c r="AB10" s="152"/>
      <c r="AC10" s="153"/>
      <c r="AD10" s="151"/>
      <c r="AE10" s="154">
        <v>1</v>
      </c>
      <c r="AF10" s="153"/>
      <c r="AG10" s="151"/>
      <c r="AH10" s="154">
        <v>1</v>
      </c>
      <c r="AI10" s="153"/>
      <c r="AJ10" s="151">
        <v>1</v>
      </c>
      <c r="AK10" s="152"/>
      <c r="AL10" s="153"/>
      <c r="AM10" s="151">
        <v>1</v>
      </c>
      <c r="AN10" s="152"/>
      <c r="AO10" s="153"/>
      <c r="AP10" s="151"/>
      <c r="AQ10" s="152"/>
      <c r="AR10" s="153">
        <v>1</v>
      </c>
      <c r="AS10" s="151">
        <v>1</v>
      </c>
      <c r="AT10" s="152"/>
      <c r="AU10" s="153"/>
      <c r="AV10" s="151">
        <v>1</v>
      </c>
      <c r="AW10" s="152"/>
      <c r="AX10" s="153"/>
      <c r="AY10" s="151">
        <v>1</v>
      </c>
      <c r="AZ10" s="152"/>
      <c r="BA10" s="153"/>
      <c r="BB10" s="151"/>
      <c r="BC10" s="152"/>
      <c r="BD10" s="153">
        <v>1</v>
      </c>
      <c r="BE10" s="151"/>
      <c r="BF10" s="152"/>
      <c r="BG10" s="153">
        <v>1</v>
      </c>
      <c r="BH10" s="155">
        <v>1</v>
      </c>
      <c r="BI10" s="152"/>
      <c r="BJ10" s="153"/>
      <c r="BK10" s="42" t="s">
        <v>316</v>
      </c>
    </row>
    <row r="11" spans="1:63" ht="56.25">
      <c r="A11" s="156">
        <f t="shared" si="0"/>
        <v>7</v>
      </c>
      <c r="B11" s="91">
        <v>116</v>
      </c>
      <c r="C11" s="93">
        <v>42039</v>
      </c>
      <c r="D11" s="94">
        <v>18</v>
      </c>
      <c r="E11" s="93">
        <v>42024</v>
      </c>
      <c r="F11" s="91" t="s">
        <v>593</v>
      </c>
      <c r="G11" s="60" t="s">
        <v>886</v>
      </c>
      <c r="H11" s="150" t="s">
        <v>283</v>
      </c>
      <c r="I11" s="151">
        <v>1</v>
      </c>
      <c r="J11" s="152"/>
      <c r="K11" s="153"/>
      <c r="L11" s="151">
        <v>1</v>
      </c>
      <c r="M11" s="152"/>
      <c r="N11" s="153"/>
      <c r="O11" s="151">
        <v>1</v>
      </c>
      <c r="P11" s="152"/>
      <c r="Q11" s="153"/>
      <c r="R11" s="151">
        <v>1</v>
      </c>
      <c r="S11" s="152"/>
      <c r="T11" s="153"/>
      <c r="U11" s="151">
        <v>1</v>
      </c>
      <c r="V11" s="152"/>
      <c r="W11" s="153"/>
      <c r="X11" s="151">
        <v>1</v>
      </c>
      <c r="Y11" s="152"/>
      <c r="Z11" s="153"/>
      <c r="AA11" s="151">
        <v>1</v>
      </c>
      <c r="AB11" s="152"/>
      <c r="AC11" s="153"/>
      <c r="AD11" s="151"/>
      <c r="AE11" s="154">
        <v>1</v>
      </c>
      <c r="AF11" s="153"/>
      <c r="AG11" s="151"/>
      <c r="AH11" s="154">
        <v>1</v>
      </c>
      <c r="AI11" s="153"/>
      <c r="AJ11" s="151">
        <v>1</v>
      </c>
      <c r="AK11" s="152"/>
      <c r="AL11" s="153"/>
      <c r="AM11" s="151">
        <v>1</v>
      </c>
      <c r="AN11" s="152"/>
      <c r="AO11" s="153"/>
      <c r="AP11" s="151"/>
      <c r="AQ11" s="152"/>
      <c r="AR11" s="153">
        <v>1</v>
      </c>
      <c r="AS11" s="151">
        <v>1</v>
      </c>
      <c r="AT11" s="152"/>
      <c r="AU11" s="153"/>
      <c r="AV11" s="151"/>
      <c r="AW11" s="152"/>
      <c r="AX11" s="153">
        <v>1</v>
      </c>
      <c r="AY11" s="151">
        <v>1</v>
      </c>
      <c r="AZ11" s="152"/>
      <c r="BA11" s="153"/>
      <c r="BB11" s="151"/>
      <c r="BC11" s="152"/>
      <c r="BD11" s="153">
        <v>1</v>
      </c>
      <c r="BE11" s="151"/>
      <c r="BF11" s="152"/>
      <c r="BG11" s="153">
        <v>1</v>
      </c>
      <c r="BH11" s="155">
        <v>1</v>
      </c>
      <c r="BI11" s="152"/>
      <c r="BJ11" s="153"/>
      <c r="BK11" s="42" t="s">
        <v>316</v>
      </c>
    </row>
    <row r="12" spans="1:63" ht="56.25">
      <c r="A12" s="156">
        <f t="shared" si="0"/>
        <v>8</v>
      </c>
      <c r="B12" s="91">
        <v>110</v>
      </c>
      <c r="C12" s="93">
        <v>42032</v>
      </c>
      <c r="D12" s="94">
        <v>19</v>
      </c>
      <c r="E12" s="93">
        <v>42025</v>
      </c>
      <c r="F12" s="91" t="s">
        <v>593</v>
      </c>
      <c r="G12" s="60" t="s">
        <v>886</v>
      </c>
      <c r="H12" s="150" t="s">
        <v>282</v>
      </c>
      <c r="I12" s="151">
        <v>1</v>
      </c>
      <c r="J12" s="152"/>
      <c r="K12" s="153"/>
      <c r="L12" s="151">
        <v>1</v>
      </c>
      <c r="M12" s="152"/>
      <c r="N12" s="153"/>
      <c r="O12" s="151">
        <v>1</v>
      </c>
      <c r="P12" s="152"/>
      <c r="Q12" s="153"/>
      <c r="R12" s="151">
        <v>1</v>
      </c>
      <c r="S12" s="152"/>
      <c r="T12" s="153"/>
      <c r="U12" s="151">
        <v>1</v>
      </c>
      <c r="V12" s="152"/>
      <c r="W12" s="153"/>
      <c r="X12" s="151">
        <v>1</v>
      </c>
      <c r="Y12" s="152"/>
      <c r="Z12" s="153"/>
      <c r="AA12" s="151">
        <v>1</v>
      </c>
      <c r="AB12" s="152"/>
      <c r="AC12" s="153"/>
      <c r="AD12" s="151"/>
      <c r="AE12" s="154">
        <v>1</v>
      </c>
      <c r="AF12" s="153"/>
      <c r="AG12" s="151"/>
      <c r="AH12" s="154">
        <v>1</v>
      </c>
      <c r="AI12" s="153"/>
      <c r="AJ12" s="151">
        <v>1</v>
      </c>
      <c r="AK12" s="152"/>
      <c r="AL12" s="153"/>
      <c r="AM12" s="151">
        <v>1</v>
      </c>
      <c r="AN12" s="152"/>
      <c r="AO12" s="153"/>
      <c r="AP12" s="151"/>
      <c r="AQ12" s="152"/>
      <c r="AR12" s="153">
        <v>1</v>
      </c>
      <c r="AS12" s="151">
        <v>1</v>
      </c>
      <c r="AT12" s="152"/>
      <c r="AU12" s="153"/>
      <c r="AV12" s="151"/>
      <c r="AW12" s="152"/>
      <c r="AX12" s="153">
        <v>1</v>
      </c>
      <c r="AY12" s="151">
        <v>1</v>
      </c>
      <c r="AZ12" s="152"/>
      <c r="BA12" s="153"/>
      <c r="BB12" s="151"/>
      <c r="BC12" s="152"/>
      <c r="BD12" s="153">
        <v>1</v>
      </c>
      <c r="BE12" s="151"/>
      <c r="BF12" s="152"/>
      <c r="BG12" s="153">
        <v>1</v>
      </c>
      <c r="BH12" s="155">
        <v>1</v>
      </c>
      <c r="BI12" s="152"/>
      <c r="BJ12" s="153"/>
      <c r="BK12" s="42" t="s">
        <v>316</v>
      </c>
    </row>
    <row r="13" spans="1:63" ht="33.75">
      <c r="A13" s="156">
        <f t="shared" si="0"/>
        <v>9</v>
      </c>
      <c r="B13" s="91">
        <v>169</v>
      </c>
      <c r="C13" s="93">
        <v>42054</v>
      </c>
      <c r="D13" s="94">
        <v>24</v>
      </c>
      <c r="E13" s="93">
        <v>42031</v>
      </c>
      <c r="F13" s="91" t="s">
        <v>593</v>
      </c>
      <c r="G13" s="60" t="s">
        <v>886</v>
      </c>
      <c r="H13" s="150" t="s">
        <v>825</v>
      </c>
      <c r="I13" s="151">
        <v>1</v>
      </c>
      <c r="J13" s="152"/>
      <c r="K13" s="153"/>
      <c r="L13" s="151">
        <v>1</v>
      </c>
      <c r="M13" s="152"/>
      <c r="N13" s="153"/>
      <c r="O13" s="151">
        <v>1</v>
      </c>
      <c r="P13" s="152"/>
      <c r="Q13" s="153"/>
      <c r="R13" s="151">
        <v>1</v>
      </c>
      <c r="S13" s="152"/>
      <c r="T13" s="153"/>
      <c r="U13" s="151">
        <v>1</v>
      </c>
      <c r="V13" s="152"/>
      <c r="W13" s="153"/>
      <c r="X13" s="151">
        <v>1</v>
      </c>
      <c r="Y13" s="152"/>
      <c r="Z13" s="153"/>
      <c r="AA13" s="151">
        <v>1</v>
      </c>
      <c r="AB13" s="152"/>
      <c r="AC13" s="153"/>
      <c r="AD13" s="151">
        <v>1</v>
      </c>
      <c r="AE13" s="154"/>
      <c r="AF13" s="153"/>
      <c r="AG13" s="151"/>
      <c r="AH13" s="154">
        <v>1</v>
      </c>
      <c r="AI13" s="153"/>
      <c r="AJ13" s="151">
        <v>1</v>
      </c>
      <c r="AK13" s="152"/>
      <c r="AL13" s="153"/>
      <c r="AM13" s="151">
        <v>1</v>
      </c>
      <c r="AN13" s="152"/>
      <c r="AO13" s="153"/>
      <c r="AP13" s="151"/>
      <c r="AQ13" s="152"/>
      <c r="AR13" s="153">
        <v>1</v>
      </c>
      <c r="AS13" s="151">
        <v>1</v>
      </c>
      <c r="AT13" s="152"/>
      <c r="AU13" s="153"/>
      <c r="AV13" s="151"/>
      <c r="AW13" s="152"/>
      <c r="AX13" s="153">
        <v>1</v>
      </c>
      <c r="AY13" s="151">
        <v>1</v>
      </c>
      <c r="AZ13" s="152"/>
      <c r="BA13" s="153"/>
      <c r="BB13" s="151"/>
      <c r="BC13" s="152"/>
      <c r="BD13" s="153">
        <v>1</v>
      </c>
      <c r="BE13" s="151"/>
      <c r="BF13" s="152"/>
      <c r="BG13" s="153">
        <v>1</v>
      </c>
      <c r="BH13" s="155">
        <v>1</v>
      </c>
      <c r="BI13" s="152"/>
      <c r="BJ13" s="153"/>
      <c r="BK13" s="42" t="s">
        <v>316</v>
      </c>
    </row>
    <row r="14" spans="1:63" ht="45">
      <c r="A14" s="156">
        <f t="shared" si="0"/>
        <v>10</v>
      </c>
      <c r="B14" s="91">
        <v>179</v>
      </c>
      <c r="C14" s="93">
        <v>42055</v>
      </c>
      <c r="D14" s="94">
        <v>36</v>
      </c>
      <c r="E14" s="93">
        <v>42053</v>
      </c>
      <c r="F14" s="91" t="s">
        <v>593</v>
      </c>
      <c r="G14" s="60" t="s">
        <v>886</v>
      </c>
      <c r="H14" s="150" t="s">
        <v>826</v>
      </c>
      <c r="I14" s="151">
        <v>1</v>
      </c>
      <c r="J14" s="152"/>
      <c r="K14" s="153"/>
      <c r="L14" s="151">
        <v>1</v>
      </c>
      <c r="M14" s="152"/>
      <c r="N14" s="153"/>
      <c r="O14" s="151">
        <v>1</v>
      </c>
      <c r="P14" s="152"/>
      <c r="Q14" s="153"/>
      <c r="R14" s="151">
        <v>1</v>
      </c>
      <c r="S14" s="152"/>
      <c r="T14" s="153"/>
      <c r="U14" s="151">
        <v>1</v>
      </c>
      <c r="V14" s="152"/>
      <c r="W14" s="153"/>
      <c r="X14" s="151">
        <v>1</v>
      </c>
      <c r="Y14" s="152"/>
      <c r="Z14" s="153"/>
      <c r="AA14" s="151">
        <v>1</v>
      </c>
      <c r="AB14" s="152"/>
      <c r="AC14" s="153"/>
      <c r="AD14" s="151"/>
      <c r="AE14" s="154">
        <v>1</v>
      </c>
      <c r="AF14" s="153"/>
      <c r="AG14" s="151"/>
      <c r="AH14" s="154">
        <v>1</v>
      </c>
      <c r="AI14" s="153"/>
      <c r="AJ14" s="151">
        <v>1</v>
      </c>
      <c r="AK14" s="152"/>
      <c r="AL14" s="153"/>
      <c r="AM14" s="151">
        <v>1</v>
      </c>
      <c r="AN14" s="152"/>
      <c r="AO14" s="153"/>
      <c r="AP14" s="151"/>
      <c r="AQ14" s="152"/>
      <c r="AR14" s="153">
        <v>1</v>
      </c>
      <c r="AS14" s="151">
        <v>1</v>
      </c>
      <c r="AT14" s="152"/>
      <c r="AU14" s="153"/>
      <c r="AV14" s="151"/>
      <c r="AW14" s="152"/>
      <c r="AX14" s="153">
        <v>1</v>
      </c>
      <c r="AY14" s="151">
        <v>1</v>
      </c>
      <c r="AZ14" s="152"/>
      <c r="BA14" s="153"/>
      <c r="BB14" s="151"/>
      <c r="BC14" s="154">
        <v>1</v>
      </c>
      <c r="BD14" s="153"/>
      <c r="BE14" s="151"/>
      <c r="BF14" s="152"/>
      <c r="BG14" s="153">
        <v>1</v>
      </c>
      <c r="BH14" s="155">
        <v>1</v>
      </c>
      <c r="BI14" s="152"/>
      <c r="BJ14" s="153"/>
      <c r="BK14" s="42" t="s">
        <v>316</v>
      </c>
    </row>
    <row r="15" spans="1:63" ht="56.25">
      <c r="A15" s="156">
        <f t="shared" si="0"/>
        <v>11</v>
      </c>
      <c r="B15" s="91">
        <v>220</v>
      </c>
      <c r="C15" s="93">
        <v>42060</v>
      </c>
      <c r="D15" s="94">
        <v>44</v>
      </c>
      <c r="E15" s="93">
        <v>42055</v>
      </c>
      <c r="F15" s="91" t="s">
        <v>593</v>
      </c>
      <c r="G15" s="60" t="s">
        <v>886</v>
      </c>
      <c r="H15" s="150" t="s">
        <v>306</v>
      </c>
      <c r="I15" s="151">
        <v>1</v>
      </c>
      <c r="J15" s="152"/>
      <c r="K15" s="153"/>
      <c r="L15" s="151">
        <v>1</v>
      </c>
      <c r="M15" s="152"/>
      <c r="N15" s="153"/>
      <c r="O15" s="151">
        <v>1</v>
      </c>
      <c r="P15" s="152"/>
      <c r="Q15" s="153"/>
      <c r="R15" s="151">
        <v>1</v>
      </c>
      <c r="S15" s="152"/>
      <c r="T15" s="153"/>
      <c r="U15" s="151">
        <v>1</v>
      </c>
      <c r="V15" s="152"/>
      <c r="W15" s="153"/>
      <c r="X15" s="151">
        <v>1</v>
      </c>
      <c r="Y15" s="152"/>
      <c r="Z15" s="153"/>
      <c r="AA15" s="151">
        <v>1</v>
      </c>
      <c r="AB15" s="152"/>
      <c r="AC15" s="153"/>
      <c r="AD15" s="151">
        <v>1</v>
      </c>
      <c r="AE15" s="154"/>
      <c r="AF15" s="153"/>
      <c r="AG15" s="151"/>
      <c r="AH15" s="154">
        <v>1</v>
      </c>
      <c r="AI15" s="153"/>
      <c r="AJ15" s="151">
        <v>1</v>
      </c>
      <c r="AK15" s="152"/>
      <c r="AL15" s="153"/>
      <c r="AM15" s="151">
        <v>1</v>
      </c>
      <c r="AN15" s="152"/>
      <c r="AO15" s="153"/>
      <c r="AP15" s="151"/>
      <c r="AQ15" s="152"/>
      <c r="AR15" s="153">
        <v>1</v>
      </c>
      <c r="AS15" s="151">
        <v>1</v>
      </c>
      <c r="AT15" s="152"/>
      <c r="AU15" s="153"/>
      <c r="AV15" s="151"/>
      <c r="AW15" s="152"/>
      <c r="AX15" s="153">
        <v>1</v>
      </c>
      <c r="AY15" s="151">
        <v>1</v>
      </c>
      <c r="AZ15" s="152"/>
      <c r="BA15" s="153"/>
      <c r="BB15" s="151"/>
      <c r="BC15" s="152"/>
      <c r="BD15" s="153">
        <v>1</v>
      </c>
      <c r="BE15" s="151"/>
      <c r="BF15" s="152"/>
      <c r="BG15" s="153">
        <v>1</v>
      </c>
      <c r="BH15" s="155">
        <v>1</v>
      </c>
      <c r="BI15" s="152"/>
      <c r="BJ15" s="153"/>
      <c r="BK15" s="42" t="s">
        <v>316</v>
      </c>
    </row>
    <row r="16" spans="1:63" ht="33.75">
      <c r="A16" s="156">
        <f t="shared" si="0"/>
        <v>12</v>
      </c>
      <c r="B16" s="91">
        <v>285</v>
      </c>
      <c r="C16" s="93">
        <v>42079</v>
      </c>
      <c r="D16" s="94">
        <v>54</v>
      </c>
      <c r="E16" s="93">
        <v>42072</v>
      </c>
      <c r="F16" s="91" t="s">
        <v>593</v>
      </c>
      <c r="G16" s="60" t="s">
        <v>886</v>
      </c>
      <c r="H16" s="150" t="s">
        <v>308</v>
      </c>
      <c r="I16" s="151">
        <v>1</v>
      </c>
      <c r="J16" s="152"/>
      <c r="K16" s="153"/>
      <c r="L16" s="151">
        <v>1</v>
      </c>
      <c r="M16" s="152"/>
      <c r="N16" s="153"/>
      <c r="O16" s="151">
        <v>1</v>
      </c>
      <c r="P16" s="152"/>
      <c r="Q16" s="153"/>
      <c r="R16" s="151">
        <v>1</v>
      </c>
      <c r="S16" s="152"/>
      <c r="T16" s="153"/>
      <c r="U16" s="151">
        <v>1</v>
      </c>
      <c r="V16" s="152"/>
      <c r="W16" s="153"/>
      <c r="X16" s="151">
        <v>1</v>
      </c>
      <c r="Y16" s="152"/>
      <c r="Z16" s="153"/>
      <c r="AA16" s="151">
        <v>1</v>
      </c>
      <c r="AB16" s="152"/>
      <c r="AC16" s="153"/>
      <c r="AD16" s="151">
        <v>1</v>
      </c>
      <c r="AE16" s="154"/>
      <c r="AF16" s="153"/>
      <c r="AG16" s="151"/>
      <c r="AH16" s="154">
        <v>1</v>
      </c>
      <c r="AI16" s="153"/>
      <c r="AJ16" s="151">
        <v>1</v>
      </c>
      <c r="AK16" s="152"/>
      <c r="AL16" s="153"/>
      <c r="AM16" s="151">
        <v>1</v>
      </c>
      <c r="AN16" s="152"/>
      <c r="AO16" s="153"/>
      <c r="AP16" s="151"/>
      <c r="AQ16" s="152"/>
      <c r="AR16" s="153">
        <v>1</v>
      </c>
      <c r="AS16" s="151">
        <v>1</v>
      </c>
      <c r="AT16" s="152"/>
      <c r="AU16" s="153"/>
      <c r="AV16" s="151"/>
      <c r="AW16" s="152"/>
      <c r="AX16" s="153">
        <v>1</v>
      </c>
      <c r="AY16" s="151">
        <v>1</v>
      </c>
      <c r="AZ16" s="152"/>
      <c r="BA16" s="153"/>
      <c r="BB16" s="151"/>
      <c r="BC16" s="152"/>
      <c r="BD16" s="153">
        <v>1</v>
      </c>
      <c r="BE16" s="151"/>
      <c r="BF16" s="152"/>
      <c r="BG16" s="153">
        <v>1</v>
      </c>
      <c r="BH16" s="155">
        <v>1</v>
      </c>
      <c r="BI16" s="152"/>
      <c r="BJ16" s="153"/>
      <c r="BK16" s="42" t="s">
        <v>316</v>
      </c>
    </row>
    <row r="17" spans="1:63" ht="33.75">
      <c r="A17" s="156">
        <f t="shared" si="0"/>
        <v>13</v>
      </c>
      <c r="B17" s="91">
        <v>308</v>
      </c>
      <c r="C17" s="93">
        <v>42080</v>
      </c>
      <c r="D17" s="94">
        <v>56</v>
      </c>
      <c r="E17" s="93">
        <v>42074</v>
      </c>
      <c r="F17" s="91" t="s">
        <v>593</v>
      </c>
      <c r="G17" s="60" t="s">
        <v>886</v>
      </c>
      <c r="H17" s="150" t="s">
        <v>829</v>
      </c>
      <c r="I17" s="151">
        <v>1</v>
      </c>
      <c r="J17" s="152"/>
      <c r="K17" s="153"/>
      <c r="L17" s="151">
        <v>1</v>
      </c>
      <c r="M17" s="152"/>
      <c r="N17" s="153"/>
      <c r="O17" s="151">
        <v>1</v>
      </c>
      <c r="P17" s="152"/>
      <c r="Q17" s="153"/>
      <c r="R17" s="151">
        <v>1</v>
      </c>
      <c r="S17" s="152"/>
      <c r="T17" s="153"/>
      <c r="U17" s="151">
        <v>1</v>
      </c>
      <c r="V17" s="152"/>
      <c r="W17" s="153"/>
      <c r="X17" s="151">
        <v>1</v>
      </c>
      <c r="Y17" s="152"/>
      <c r="Z17" s="153"/>
      <c r="AA17" s="151">
        <v>1</v>
      </c>
      <c r="AB17" s="152"/>
      <c r="AC17" s="153"/>
      <c r="AD17" s="151"/>
      <c r="AE17" s="154">
        <v>1</v>
      </c>
      <c r="AF17" s="153"/>
      <c r="AG17" s="151"/>
      <c r="AH17" s="154">
        <v>1</v>
      </c>
      <c r="AI17" s="153"/>
      <c r="AJ17" s="151">
        <v>1</v>
      </c>
      <c r="AK17" s="152"/>
      <c r="AL17" s="153"/>
      <c r="AM17" s="151">
        <v>1</v>
      </c>
      <c r="AN17" s="152"/>
      <c r="AO17" s="153"/>
      <c r="AP17" s="151"/>
      <c r="AQ17" s="152"/>
      <c r="AR17" s="153">
        <v>1</v>
      </c>
      <c r="AS17" s="151">
        <v>1</v>
      </c>
      <c r="AT17" s="152"/>
      <c r="AU17" s="153"/>
      <c r="AV17" s="151"/>
      <c r="AW17" s="152"/>
      <c r="AX17" s="153">
        <v>1</v>
      </c>
      <c r="AY17" s="151">
        <v>1</v>
      </c>
      <c r="AZ17" s="152"/>
      <c r="BA17" s="153"/>
      <c r="BB17" s="151"/>
      <c r="BC17" s="154">
        <v>1</v>
      </c>
      <c r="BD17" s="153"/>
      <c r="BE17" s="151"/>
      <c r="BF17" s="152"/>
      <c r="BG17" s="153">
        <v>1</v>
      </c>
      <c r="BH17" s="155">
        <v>1</v>
      </c>
      <c r="BI17" s="152"/>
      <c r="BJ17" s="153"/>
      <c r="BK17" s="42" t="s">
        <v>316</v>
      </c>
    </row>
    <row r="18" spans="1:63" ht="67.5">
      <c r="A18" s="156">
        <f t="shared" si="0"/>
        <v>14</v>
      </c>
      <c r="B18" s="91">
        <v>329</v>
      </c>
      <c r="C18" s="93">
        <v>42089</v>
      </c>
      <c r="D18" s="94">
        <v>59</v>
      </c>
      <c r="E18" s="93">
        <v>42081</v>
      </c>
      <c r="F18" s="91" t="s">
        <v>593</v>
      </c>
      <c r="G18" s="60" t="s">
        <v>886</v>
      </c>
      <c r="H18" s="150" t="s">
        <v>1016</v>
      </c>
      <c r="I18" s="151">
        <v>1</v>
      </c>
      <c r="J18" s="152"/>
      <c r="K18" s="153"/>
      <c r="L18" s="151">
        <v>1</v>
      </c>
      <c r="M18" s="152"/>
      <c r="N18" s="153"/>
      <c r="O18" s="151">
        <v>1</v>
      </c>
      <c r="P18" s="152"/>
      <c r="Q18" s="153"/>
      <c r="R18" s="151">
        <v>1</v>
      </c>
      <c r="S18" s="152"/>
      <c r="T18" s="153"/>
      <c r="U18" s="151">
        <v>1</v>
      </c>
      <c r="V18" s="152"/>
      <c r="W18" s="153"/>
      <c r="X18" s="151">
        <v>1</v>
      </c>
      <c r="Y18" s="152"/>
      <c r="Z18" s="153"/>
      <c r="AA18" s="151">
        <v>1</v>
      </c>
      <c r="AB18" s="152"/>
      <c r="AC18" s="153"/>
      <c r="AD18" s="151"/>
      <c r="AE18" s="154">
        <v>1</v>
      </c>
      <c r="AF18" s="153"/>
      <c r="AG18" s="151"/>
      <c r="AH18" s="154">
        <v>1</v>
      </c>
      <c r="AI18" s="153"/>
      <c r="AJ18" s="151">
        <v>1</v>
      </c>
      <c r="AK18" s="152"/>
      <c r="AL18" s="153"/>
      <c r="AM18" s="151">
        <v>1</v>
      </c>
      <c r="AN18" s="152"/>
      <c r="AO18" s="153"/>
      <c r="AP18" s="151"/>
      <c r="AQ18" s="152"/>
      <c r="AR18" s="153">
        <v>1</v>
      </c>
      <c r="AS18" s="151">
        <v>1</v>
      </c>
      <c r="AT18" s="152"/>
      <c r="AU18" s="153"/>
      <c r="AV18" s="151"/>
      <c r="AW18" s="152"/>
      <c r="AX18" s="153">
        <v>1</v>
      </c>
      <c r="AY18" s="151">
        <v>1</v>
      </c>
      <c r="AZ18" s="152"/>
      <c r="BA18" s="153"/>
      <c r="BB18" s="151"/>
      <c r="BC18" s="154"/>
      <c r="BD18" s="153">
        <v>1</v>
      </c>
      <c r="BE18" s="151"/>
      <c r="BF18" s="152"/>
      <c r="BG18" s="153">
        <v>1</v>
      </c>
      <c r="BH18" s="155">
        <v>1</v>
      </c>
      <c r="BI18" s="152"/>
      <c r="BJ18" s="153"/>
      <c r="BK18" s="42" t="s">
        <v>316</v>
      </c>
    </row>
    <row r="19" spans="1:63" ht="33.75">
      <c r="A19" s="156">
        <f t="shared" si="0"/>
        <v>15</v>
      </c>
      <c r="B19" s="91">
        <v>355</v>
      </c>
      <c r="C19" s="93">
        <v>42095</v>
      </c>
      <c r="D19" s="94">
        <v>63</v>
      </c>
      <c r="E19" s="93">
        <v>42089</v>
      </c>
      <c r="F19" s="91" t="s">
        <v>593</v>
      </c>
      <c r="G19" s="60" t="s">
        <v>886</v>
      </c>
      <c r="H19" s="150" t="s">
        <v>1017</v>
      </c>
      <c r="I19" s="151">
        <v>1</v>
      </c>
      <c r="J19" s="152"/>
      <c r="K19" s="153"/>
      <c r="L19" s="151">
        <v>1</v>
      </c>
      <c r="M19" s="152"/>
      <c r="N19" s="153"/>
      <c r="O19" s="151">
        <v>1</v>
      </c>
      <c r="P19" s="152"/>
      <c r="Q19" s="153"/>
      <c r="R19" s="151">
        <v>1</v>
      </c>
      <c r="S19" s="152"/>
      <c r="T19" s="153"/>
      <c r="U19" s="151">
        <v>1</v>
      </c>
      <c r="V19" s="152"/>
      <c r="W19" s="153"/>
      <c r="X19" s="151">
        <v>1</v>
      </c>
      <c r="Y19" s="152"/>
      <c r="Z19" s="153"/>
      <c r="AA19" s="151">
        <v>1</v>
      </c>
      <c r="AB19" s="152"/>
      <c r="AC19" s="153"/>
      <c r="AD19" s="151">
        <v>1</v>
      </c>
      <c r="AE19" s="154"/>
      <c r="AF19" s="153"/>
      <c r="AG19" s="151"/>
      <c r="AH19" s="154">
        <v>1</v>
      </c>
      <c r="AI19" s="153"/>
      <c r="AJ19" s="151">
        <v>1</v>
      </c>
      <c r="AK19" s="152"/>
      <c r="AL19" s="153"/>
      <c r="AM19" s="151">
        <v>1</v>
      </c>
      <c r="AN19" s="152"/>
      <c r="AO19" s="153"/>
      <c r="AP19" s="151"/>
      <c r="AQ19" s="152"/>
      <c r="AR19" s="153">
        <v>1</v>
      </c>
      <c r="AS19" s="151">
        <v>1</v>
      </c>
      <c r="AT19" s="152"/>
      <c r="AU19" s="153"/>
      <c r="AV19" s="151"/>
      <c r="AW19" s="152"/>
      <c r="AX19" s="153">
        <v>1</v>
      </c>
      <c r="AY19" s="151">
        <v>1</v>
      </c>
      <c r="AZ19" s="152"/>
      <c r="BA19" s="153"/>
      <c r="BB19" s="151"/>
      <c r="BC19" s="154">
        <v>1</v>
      </c>
      <c r="BD19" s="153"/>
      <c r="BE19" s="151"/>
      <c r="BF19" s="152"/>
      <c r="BG19" s="153">
        <v>1</v>
      </c>
      <c r="BH19" s="155">
        <v>1</v>
      </c>
      <c r="BI19" s="152"/>
      <c r="BJ19" s="153"/>
      <c r="BK19" s="42" t="s">
        <v>316</v>
      </c>
    </row>
    <row r="20" spans="1:63" ht="67.5">
      <c r="A20" s="156">
        <f t="shared" si="0"/>
        <v>16</v>
      </c>
      <c r="B20" s="91">
        <v>380</v>
      </c>
      <c r="C20" s="93">
        <v>42102</v>
      </c>
      <c r="D20" s="94">
        <v>71</v>
      </c>
      <c r="E20" s="93">
        <v>42095</v>
      </c>
      <c r="F20" s="91" t="s">
        <v>593</v>
      </c>
      <c r="G20" s="60" t="s">
        <v>886</v>
      </c>
      <c r="H20" s="150" t="s">
        <v>1018</v>
      </c>
      <c r="I20" s="151">
        <v>1</v>
      </c>
      <c r="J20" s="152"/>
      <c r="K20" s="153"/>
      <c r="L20" s="151">
        <v>1</v>
      </c>
      <c r="M20" s="152"/>
      <c r="N20" s="153"/>
      <c r="O20" s="151">
        <v>1</v>
      </c>
      <c r="P20" s="152"/>
      <c r="Q20" s="153"/>
      <c r="R20" s="151">
        <v>1</v>
      </c>
      <c r="S20" s="152"/>
      <c r="T20" s="153"/>
      <c r="U20" s="151">
        <v>1</v>
      </c>
      <c r="V20" s="152"/>
      <c r="W20" s="153"/>
      <c r="X20" s="151">
        <v>1</v>
      </c>
      <c r="Y20" s="152"/>
      <c r="Z20" s="153"/>
      <c r="AA20" s="151">
        <v>1</v>
      </c>
      <c r="AB20" s="152"/>
      <c r="AC20" s="153"/>
      <c r="AD20" s="151">
        <v>1</v>
      </c>
      <c r="AE20" s="154"/>
      <c r="AF20" s="153"/>
      <c r="AG20" s="151"/>
      <c r="AH20" s="154">
        <v>1</v>
      </c>
      <c r="AI20" s="153"/>
      <c r="AJ20" s="151">
        <v>1</v>
      </c>
      <c r="AK20" s="152"/>
      <c r="AL20" s="153"/>
      <c r="AM20" s="151">
        <v>1</v>
      </c>
      <c r="AN20" s="152"/>
      <c r="AO20" s="153"/>
      <c r="AP20" s="151"/>
      <c r="AQ20" s="152"/>
      <c r="AR20" s="153">
        <v>1</v>
      </c>
      <c r="AS20" s="151">
        <v>1</v>
      </c>
      <c r="AT20" s="152"/>
      <c r="AU20" s="153"/>
      <c r="AV20" s="151"/>
      <c r="AW20" s="152"/>
      <c r="AX20" s="153">
        <v>1</v>
      </c>
      <c r="AY20" s="151">
        <v>1</v>
      </c>
      <c r="AZ20" s="152"/>
      <c r="BA20" s="153"/>
      <c r="BB20" s="151"/>
      <c r="BC20" s="154">
        <v>1</v>
      </c>
      <c r="BD20" s="153"/>
      <c r="BE20" s="151"/>
      <c r="BF20" s="152"/>
      <c r="BG20" s="153">
        <v>1</v>
      </c>
      <c r="BH20" s="155">
        <v>1</v>
      </c>
      <c r="BI20" s="152"/>
      <c r="BJ20" s="153"/>
      <c r="BK20" s="42" t="s">
        <v>316</v>
      </c>
    </row>
    <row r="21" spans="1:63" ht="45">
      <c r="A21" s="156">
        <f t="shared" si="0"/>
        <v>17</v>
      </c>
      <c r="B21" s="91">
        <v>417</v>
      </c>
      <c r="C21" s="93">
        <v>42111</v>
      </c>
      <c r="D21" s="94">
        <v>75</v>
      </c>
      <c r="E21" s="93">
        <v>42102</v>
      </c>
      <c r="F21" s="91" t="s">
        <v>593</v>
      </c>
      <c r="G21" s="60" t="s">
        <v>886</v>
      </c>
      <c r="H21" s="150" t="s">
        <v>89</v>
      </c>
      <c r="I21" s="151">
        <v>1</v>
      </c>
      <c r="J21" s="152"/>
      <c r="K21" s="153"/>
      <c r="L21" s="151">
        <v>1</v>
      </c>
      <c r="M21" s="152"/>
      <c r="N21" s="153"/>
      <c r="O21" s="151">
        <v>1</v>
      </c>
      <c r="P21" s="152"/>
      <c r="Q21" s="153"/>
      <c r="R21" s="151">
        <v>1</v>
      </c>
      <c r="S21" s="152"/>
      <c r="T21" s="153"/>
      <c r="U21" s="151">
        <v>1</v>
      </c>
      <c r="V21" s="152"/>
      <c r="W21" s="153"/>
      <c r="X21" s="151">
        <v>1</v>
      </c>
      <c r="Y21" s="152"/>
      <c r="Z21" s="153"/>
      <c r="AA21" s="151">
        <v>1</v>
      </c>
      <c r="AB21" s="152"/>
      <c r="AC21" s="153"/>
      <c r="AD21" s="151"/>
      <c r="AE21" s="154">
        <v>1</v>
      </c>
      <c r="AF21" s="153"/>
      <c r="AG21" s="151"/>
      <c r="AH21" s="154">
        <v>1</v>
      </c>
      <c r="AI21" s="153"/>
      <c r="AJ21" s="151">
        <v>1</v>
      </c>
      <c r="AK21" s="152"/>
      <c r="AL21" s="153"/>
      <c r="AM21" s="151">
        <v>1</v>
      </c>
      <c r="AN21" s="152"/>
      <c r="AO21" s="153"/>
      <c r="AP21" s="151"/>
      <c r="AQ21" s="152"/>
      <c r="AR21" s="153">
        <v>1</v>
      </c>
      <c r="AS21" s="151">
        <v>1</v>
      </c>
      <c r="AT21" s="152"/>
      <c r="AU21" s="153"/>
      <c r="AV21" s="151"/>
      <c r="AW21" s="152"/>
      <c r="AX21" s="153">
        <v>1</v>
      </c>
      <c r="AY21" s="151">
        <v>1</v>
      </c>
      <c r="AZ21" s="152"/>
      <c r="BA21" s="153"/>
      <c r="BB21" s="151"/>
      <c r="BC21" s="154"/>
      <c r="BD21" s="153">
        <v>1</v>
      </c>
      <c r="BE21" s="151"/>
      <c r="BF21" s="152"/>
      <c r="BG21" s="153">
        <v>1</v>
      </c>
      <c r="BH21" s="155">
        <v>1</v>
      </c>
      <c r="BI21" s="152"/>
      <c r="BJ21" s="153"/>
      <c r="BK21" s="42" t="s">
        <v>316</v>
      </c>
    </row>
    <row r="22" spans="1:63" ht="56.25">
      <c r="A22" s="156">
        <f t="shared" si="0"/>
        <v>18</v>
      </c>
      <c r="B22" s="91">
        <v>419</v>
      </c>
      <c r="C22" s="93">
        <v>42111</v>
      </c>
      <c r="D22" s="94">
        <v>77</v>
      </c>
      <c r="E22" s="93">
        <v>42104</v>
      </c>
      <c r="F22" s="91" t="s">
        <v>593</v>
      </c>
      <c r="G22" s="60" t="s">
        <v>886</v>
      </c>
      <c r="H22" s="150" t="s">
        <v>87</v>
      </c>
      <c r="I22" s="151">
        <v>1</v>
      </c>
      <c r="J22" s="152"/>
      <c r="K22" s="153"/>
      <c r="L22" s="151">
        <v>1</v>
      </c>
      <c r="M22" s="152"/>
      <c r="N22" s="153"/>
      <c r="O22" s="151">
        <v>1</v>
      </c>
      <c r="P22" s="152"/>
      <c r="Q22" s="153"/>
      <c r="R22" s="151">
        <v>1</v>
      </c>
      <c r="S22" s="152"/>
      <c r="T22" s="153"/>
      <c r="U22" s="151">
        <v>1</v>
      </c>
      <c r="V22" s="152"/>
      <c r="W22" s="153"/>
      <c r="X22" s="151">
        <v>1</v>
      </c>
      <c r="Y22" s="152"/>
      <c r="Z22" s="153"/>
      <c r="AA22" s="151">
        <v>1</v>
      </c>
      <c r="AB22" s="152"/>
      <c r="AC22" s="153"/>
      <c r="AD22" s="151">
        <v>1</v>
      </c>
      <c r="AE22" s="154"/>
      <c r="AF22" s="153"/>
      <c r="AG22" s="151"/>
      <c r="AH22" s="154">
        <v>1</v>
      </c>
      <c r="AI22" s="153"/>
      <c r="AJ22" s="151">
        <v>1</v>
      </c>
      <c r="AK22" s="152"/>
      <c r="AL22" s="153"/>
      <c r="AM22" s="151"/>
      <c r="AN22" s="152"/>
      <c r="AO22" s="153">
        <v>1</v>
      </c>
      <c r="AP22" s="151"/>
      <c r="AQ22" s="152"/>
      <c r="AR22" s="153">
        <v>1</v>
      </c>
      <c r="AS22" s="151">
        <v>1</v>
      </c>
      <c r="AT22" s="152"/>
      <c r="AU22" s="153"/>
      <c r="AV22" s="151">
        <v>1</v>
      </c>
      <c r="AW22" s="152"/>
      <c r="AX22" s="153"/>
      <c r="AY22" s="151">
        <v>1</v>
      </c>
      <c r="AZ22" s="152"/>
      <c r="BA22" s="153"/>
      <c r="BB22" s="151"/>
      <c r="BC22" s="154"/>
      <c r="BD22" s="153">
        <v>1</v>
      </c>
      <c r="BE22" s="151"/>
      <c r="BF22" s="152"/>
      <c r="BG22" s="153">
        <v>1</v>
      </c>
      <c r="BH22" s="155">
        <v>1</v>
      </c>
      <c r="BI22" s="152"/>
      <c r="BJ22" s="153"/>
      <c r="BK22" s="42" t="s">
        <v>316</v>
      </c>
    </row>
    <row r="23" spans="1:63" ht="33.75">
      <c r="A23" s="156">
        <f t="shared" si="0"/>
        <v>19</v>
      </c>
      <c r="B23" s="91">
        <v>420</v>
      </c>
      <c r="C23" s="93">
        <v>42111</v>
      </c>
      <c r="D23" s="94">
        <v>78</v>
      </c>
      <c r="E23" s="93">
        <v>42104</v>
      </c>
      <c r="F23" s="91" t="s">
        <v>593</v>
      </c>
      <c r="G23" s="60" t="s">
        <v>886</v>
      </c>
      <c r="H23" s="150" t="s">
        <v>88</v>
      </c>
      <c r="I23" s="151">
        <v>1</v>
      </c>
      <c r="J23" s="152"/>
      <c r="K23" s="153"/>
      <c r="L23" s="151">
        <v>1</v>
      </c>
      <c r="M23" s="152"/>
      <c r="N23" s="153"/>
      <c r="O23" s="151">
        <v>1</v>
      </c>
      <c r="P23" s="152"/>
      <c r="Q23" s="153"/>
      <c r="R23" s="151">
        <v>1</v>
      </c>
      <c r="S23" s="152"/>
      <c r="T23" s="153"/>
      <c r="U23" s="151">
        <v>1</v>
      </c>
      <c r="V23" s="152"/>
      <c r="W23" s="153"/>
      <c r="X23" s="151">
        <v>1</v>
      </c>
      <c r="Y23" s="152"/>
      <c r="Z23" s="153"/>
      <c r="AA23" s="151">
        <v>1</v>
      </c>
      <c r="AB23" s="152"/>
      <c r="AC23" s="153"/>
      <c r="AD23" s="151"/>
      <c r="AE23" s="154">
        <v>1</v>
      </c>
      <c r="AF23" s="153"/>
      <c r="AG23" s="151"/>
      <c r="AH23" s="154">
        <v>1</v>
      </c>
      <c r="AI23" s="153"/>
      <c r="AJ23" s="151">
        <v>1</v>
      </c>
      <c r="AK23" s="152"/>
      <c r="AL23" s="153"/>
      <c r="AM23" s="151">
        <v>1</v>
      </c>
      <c r="AN23" s="152"/>
      <c r="AO23" s="153"/>
      <c r="AP23" s="151"/>
      <c r="AQ23" s="152"/>
      <c r="AR23" s="153">
        <v>1</v>
      </c>
      <c r="AS23" s="151">
        <v>1</v>
      </c>
      <c r="AT23" s="152"/>
      <c r="AU23" s="153"/>
      <c r="AV23" s="151"/>
      <c r="AW23" s="152"/>
      <c r="AX23" s="153">
        <v>1</v>
      </c>
      <c r="AY23" s="151">
        <v>1</v>
      </c>
      <c r="AZ23" s="152"/>
      <c r="BA23" s="153"/>
      <c r="BB23" s="151"/>
      <c r="BC23" s="154"/>
      <c r="BD23" s="153">
        <v>1</v>
      </c>
      <c r="BE23" s="151"/>
      <c r="BF23" s="152"/>
      <c r="BG23" s="153">
        <v>1</v>
      </c>
      <c r="BH23" s="155">
        <v>1</v>
      </c>
      <c r="BI23" s="152"/>
      <c r="BJ23" s="153"/>
      <c r="BK23" s="42" t="s">
        <v>316</v>
      </c>
    </row>
    <row r="24" spans="1:63" ht="45">
      <c r="A24" s="156">
        <f t="shared" si="0"/>
        <v>20</v>
      </c>
      <c r="B24" s="91">
        <v>1362</v>
      </c>
      <c r="C24" s="93">
        <v>42310</v>
      </c>
      <c r="D24" s="94">
        <v>84</v>
      </c>
      <c r="E24" s="93">
        <v>42299</v>
      </c>
      <c r="F24" s="91" t="s">
        <v>593</v>
      </c>
      <c r="G24" s="160" t="s">
        <v>12</v>
      </c>
      <c r="H24" s="150" t="s">
        <v>509</v>
      </c>
      <c r="I24" s="151">
        <v>1</v>
      </c>
      <c r="J24" s="152"/>
      <c r="K24" s="153"/>
      <c r="L24" s="151">
        <v>1</v>
      </c>
      <c r="M24" s="152"/>
      <c r="N24" s="153"/>
      <c r="O24" s="151">
        <v>1</v>
      </c>
      <c r="P24" s="152"/>
      <c r="Q24" s="153"/>
      <c r="R24" s="151">
        <v>1</v>
      </c>
      <c r="S24" s="152"/>
      <c r="T24" s="153"/>
      <c r="U24" s="151">
        <v>1</v>
      </c>
      <c r="V24" s="152"/>
      <c r="W24" s="153"/>
      <c r="X24" s="151">
        <v>1</v>
      </c>
      <c r="Y24" s="152"/>
      <c r="Z24" s="153"/>
      <c r="AA24" s="151">
        <v>1</v>
      </c>
      <c r="AB24" s="152"/>
      <c r="AC24" s="153"/>
      <c r="AD24" s="151">
        <v>1</v>
      </c>
      <c r="AE24" s="154"/>
      <c r="AF24" s="153"/>
      <c r="AG24" s="151"/>
      <c r="AH24" s="154">
        <v>1</v>
      </c>
      <c r="AI24" s="153"/>
      <c r="AJ24" s="151">
        <v>1</v>
      </c>
      <c r="AK24" s="152"/>
      <c r="AL24" s="153"/>
      <c r="AM24" s="151">
        <v>1</v>
      </c>
      <c r="AN24" s="152"/>
      <c r="AO24" s="153"/>
      <c r="AP24" s="151"/>
      <c r="AQ24" s="152"/>
      <c r="AR24" s="153">
        <v>1</v>
      </c>
      <c r="AS24" s="151">
        <v>1</v>
      </c>
      <c r="AT24" s="152"/>
      <c r="AU24" s="153"/>
      <c r="AV24" s="151">
        <v>1</v>
      </c>
      <c r="AW24" s="152"/>
      <c r="AX24" s="153"/>
      <c r="AY24" s="151">
        <v>1</v>
      </c>
      <c r="AZ24" s="152"/>
      <c r="BA24" s="153"/>
      <c r="BB24" s="151"/>
      <c r="BC24" s="154">
        <v>1</v>
      </c>
      <c r="BD24" s="153"/>
      <c r="BE24" s="151"/>
      <c r="BF24" s="152"/>
      <c r="BG24" s="153"/>
      <c r="BH24" s="155">
        <v>1</v>
      </c>
      <c r="BI24" s="152"/>
      <c r="BJ24" s="153"/>
      <c r="BK24" s="42" t="s">
        <v>316</v>
      </c>
    </row>
    <row r="25" spans="1:63" ht="45">
      <c r="A25" s="156">
        <f t="shared" si="0"/>
        <v>21</v>
      </c>
      <c r="B25" s="91">
        <v>562</v>
      </c>
      <c r="C25" s="93">
        <v>42150</v>
      </c>
      <c r="D25" s="94">
        <v>88</v>
      </c>
      <c r="E25" s="93">
        <v>42122</v>
      </c>
      <c r="F25" s="91" t="s">
        <v>593</v>
      </c>
      <c r="G25" s="60" t="s">
        <v>886</v>
      </c>
      <c r="H25" s="150" t="s">
        <v>516</v>
      </c>
      <c r="I25" s="151">
        <v>1</v>
      </c>
      <c r="J25" s="152"/>
      <c r="K25" s="153"/>
      <c r="L25" s="151">
        <v>1</v>
      </c>
      <c r="M25" s="152"/>
      <c r="N25" s="153"/>
      <c r="O25" s="151">
        <v>1</v>
      </c>
      <c r="P25" s="152"/>
      <c r="Q25" s="153"/>
      <c r="R25" s="151">
        <v>1</v>
      </c>
      <c r="S25" s="152"/>
      <c r="T25" s="153"/>
      <c r="U25" s="151">
        <v>1</v>
      </c>
      <c r="V25" s="152"/>
      <c r="W25" s="153"/>
      <c r="X25" s="151">
        <v>1</v>
      </c>
      <c r="Y25" s="152"/>
      <c r="Z25" s="153"/>
      <c r="AA25" s="151">
        <v>1</v>
      </c>
      <c r="AB25" s="152"/>
      <c r="AC25" s="153"/>
      <c r="AD25" s="151">
        <v>1</v>
      </c>
      <c r="AE25" s="154"/>
      <c r="AF25" s="153"/>
      <c r="AG25" s="151"/>
      <c r="AH25" s="154">
        <v>1</v>
      </c>
      <c r="AI25" s="153"/>
      <c r="AJ25" s="151">
        <v>1</v>
      </c>
      <c r="AK25" s="152"/>
      <c r="AL25" s="153"/>
      <c r="AM25" s="151">
        <v>1</v>
      </c>
      <c r="AN25" s="152"/>
      <c r="AO25" s="153"/>
      <c r="AP25" s="151"/>
      <c r="AQ25" s="152"/>
      <c r="AR25" s="153">
        <v>1</v>
      </c>
      <c r="AS25" s="151">
        <v>1</v>
      </c>
      <c r="AT25" s="152"/>
      <c r="AU25" s="153"/>
      <c r="AV25" s="151"/>
      <c r="AW25" s="152"/>
      <c r="AX25" s="153">
        <v>1</v>
      </c>
      <c r="AY25" s="151">
        <v>1</v>
      </c>
      <c r="AZ25" s="152"/>
      <c r="BA25" s="153"/>
      <c r="BB25" s="151"/>
      <c r="BC25" s="154">
        <v>1</v>
      </c>
      <c r="BD25" s="153"/>
      <c r="BE25" s="151"/>
      <c r="BF25" s="152"/>
      <c r="BG25" s="153">
        <v>1</v>
      </c>
      <c r="BH25" s="155">
        <v>1</v>
      </c>
      <c r="BI25" s="152"/>
      <c r="BJ25" s="153"/>
      <c r="BK25" s="42" t="s">
        <v>316</v>
      </c>
    </row>
    <row r="26" spans="1:63" ht="45">
      <c r="A26" s="156">
        <f t="shared" si="0"/>
        <v>22</v>
      </c>
      <c r="B26" s="91">
        <v>475</v>
      </c>
      <c r="C26" s="93">
        <v>42129</v>
      </c>
      <c r="D26" s="94">
        <v>90</v>
      </c>
      <c r="E26" s="93">
        <v>42122</v>
      </c>
      <c r="F26" s="91" t="s">
        <v>593</v>
      </c>
      <c r="G26" s="60" t="s">
        <v>886</v>
      </c>
      <c r="H26" s="150" t="s">
        <v>517</v>
      </c>
      <c r="I26" s="151">
        <v>1</v>
      </c>
      <c r="J26" s="152"/>
      <c r="K26" s="153"/>
      <c r="L26" s="151">
        <v>1</v>
      </c>
      <c r="M26" s="152"/>
      <c r="N26" s="153"/>
      <c r="O26" s="151">
        <v>1</v>
      </c>
      <c r="P26" s="152"/>
      <c r="Q26" s="153"/>
      <c r="R26" s="151">
        <v>1</v>
      </c>
      <c r="S26" s="152"/>
      <c r="T26" s="153"/>
      <c r="U26" s="151">
        <v>1</v>
      </c>
      <c r="V26" s="152"/>
      <c r="W26" s="153"/>
      <c r="X26" s="151"/>
      <c r="Y26" s="152"/>
      <c r="Z26" s="153">
        <v>1</v>
      </c>
      <c r="AA26" s="151"/>
      <c r="AB26" s="152"/>
      <c r="AC26" s="153">
        <v>1</v>
      </c>
      <c r="AD26" s="151">
        <v>1</v>
      </c>
      <c r="AE26" s="154"/>
      <c r="AF26" s="153"/>
      <c r="AG26" s="151"/>
      <c r="AH26" s="154">
        <v>1</v>
      </c>
      <c r="AI26" s="153"/>
      <c r="AJ26" s="151">
        <v>1</v>
      </c>
      <c r="AK26" s="152"/>
      <c r="AL26" s="153"/>
      <c r="AM26" s="151"/>
      <c r="AN26" s="152"/>
      <c r="AO26" s="153">
        <v>1</v>
      </c>
      <c r="AP26" s="151">
        <v>1</v>
      </c>
      <c r="AQ26" s="152"/>
      <c r="AR26" s="153"/>
      <c r="AS26" s="151">
        <v>1</v>
      </c>
      <c r="AT26" s="152"/>
      <c r="AU26" s="153"/>
      <c r="AV26" s="151">
        <v>1</v>
      </c>
      <c r="AW26" s="152"/>
      <c r="AX26" s="153"/>
      <c r="AY26" s="151">
        <v>1</v>
      </c>
      <c r="AZ26" s="152"/>
      <c r="BA26" s="153"/>
      <c r="BB26" s="151"/>
      <c r="BC26" s="154"/>
      <c r="BD26" s="153">
        <v>1</v>
      </c>
      <c r="BE26" s="151"/>
      <c r="BF26" s="152"/>
      <c r="BG26" s="153">
        <v>1</v>
      </c>
      <c r="BH26" s="155">
        <v>1</v>
      </c>
      <c r="BI26" s="152"/>
      <c r="BJ26" s="153"/>
      <c r="BK26" s="42" t="s">
        <v>316</v>
      </c>
    </row>
    <row r="27" spans="1:63" ht="33.75">
      <c r="A27" s="156">
        <f t="shared" si="0"/>
        <v>23</v>
      </c>
      <c r="B27" s="91">
        <v>497</v>
      </c>
      <c r="C27" s="93">
        <v>42129</v>
      </c>
      <c r="D27" s="94">
        <v>91</v>
      </c>
      <c r="E27" s="93">
        <v>42122</v>
      </c>
      <c r="F27" s="91" t="s">
        <v>593</v>
      </c>
      <c r="G27" s="60" t="s">
        <v>886</v>
      </c>
      <c r="H27" s="150" t="s">
        <v>91</v>
      </c>
      <c r="I27" s="151">
        <v>1</v>
      </c>
      <c r="J27" s="152"/>
      <c r="K27" s="153"/>
      <c r="L27" s="151">
        <v>1</v>
      </c>
      <c r="M27" s="152"/>
      <c r="N27" s="153"/>
      <c r="O27" s="151">
        <v>1</v>
      </c>
      <c r="P27" s="152"/>
      <c r="Q27" s="153"/>
      <c r="R27" s="151">
        <v>1</v>
      </c>
      <c r="S27" s="152"/>
      <c r="T27" s="153"/>
      <c r="U27" s="151">
        <v>1</v>
      </c>
      <c r="V27" s="152"/>
      <c r="W27" s="153"/>
      <c r="X27" s="151">
        <v>1</v>
      </c>
      <c r="Y27" s="152"/>
      <c r="Z27" s="153"/>
      <c r="AA27" s="151">
        <v>1</v>
      </c>
      <c r="AB27" s="152"/>
      <c r="AC27" s="153"/>
      <c r="AD27" s="151"/>
      <c r="AE27" s="154">
        <v>1</v>
      </c>
      <c r="AF27" s="153"/>
      <c r="AG27" s="151"/>
      <c r="AH27" s="154">
        <v>1</v>
      </c>
      <c r="AI27" s="153"/>
      <c r="AJ27" s="151">
        <v>1</v>
      </c>
      <c r="AK27" s="152"/>
      <c r="AL27" s="153"/>
      <c r="AM27" s="151">
        <v>1</v>
      </c>
      <c r="AN27" s="152"/>
      <c r="AO27" s="153"/>
      <c r="AP27" s="151"/>
      <c r="AQ27" s="152"/>
      <c r="AR27" s="153">
        <v>1</v>
      </c>
      <c r="AS27" s="151">
        <v>1</v>
      </c>
      <c r="AT27" s="152"/>
      <c r="AU27" s="153"/>
      <c r="AV27" s="151"/>
      <c r="AW27" s="152"/>
      <c r="AX27" s="153">
        <v>1</v>
      </c>
      <c r="AY27" s="151">
        <v>1</v>
      </c>
      <c r="AZ27" s="152"/>
      <c r="BA27" s="153"/>
      <c r="BB27" s="151"/>
      <c r="BC27" s="154"/>
      <c r="BD27" s="153">
        <v>1</v>
      </c>
      <c r="BE27" s="151"/>
      <c r="BF27" s="152"/>
      <c r="BG27" s="153">
        <v>1</v>
      </c>
      <c r="BH27" s="155">
        <v>1</v>
      </c>
      <c r="BI27" s="152"/>
      <c r="BJ27" s="153"/>
      <c r="BK27" s="42" t="s">
        <v>316</v>
      </c>
    </row>
    <row r="28" spans="1:63" ht="33.75">
      <c r="A28" s="156">
        <f t="shared" si="0"/>
        <v>24</v>
      </c>
      <c r="B28" s="91">
        <v>554</v>
      </c>
      <c r="C28" s="93">
        <v>42144</v>
      </c>
      <c r="D28" s="94">
        <v>93</v>
      </c>
      <c r="E28" s="93">
        <v>42131</v>
      </c>
      <c r="F28" s="91" t="s">
        <v>593</v>
      </c>
      <c r="G28" s="60" t="s">
        <v>886</v>
      </c>
      <c r="H28" s="150" t="s">
        <v>565</v>
      </c>
      <c r="I28" s="151">
        <v>1</v>
      </c>
      <c r="J28" s="152"/>
      <c r="K28" s="153"/>
      <c r="L28" s="151">
        <v>1</v>
      </c>
      <c r="M28" s="152"/>
      <c r="N28" s="153"/>
      <c r="O28" s="151">
        <v>1</v>
      </c>
      <c r="P28" s="152"/>
      <c r="Q28" s="153"/>
      <c r="R28" s="151">
        <v>1</v>
      </c>
      <c r="S28" s="152"/>
      <c r="T28" s="153"/>
      <c r="U28" s="151">
        <v>1</v>
      </c>
      <c r="V28" s="152"/>
      <c r="W28" s="153"/>
      <c r="X28" s="151">
        <v>1</v>
      </c>
      <c r="Y28" s="152"/>
      <c r="Z28" s="153"/>
      <c r="AA28" s="151">
        <v>1</v>
      </c>
      <c r="AB28" s="152"/>
      <c r="AC28" s="153"/>
      <c r="AD28" s="151"/>
      <c r="AE28" s="154">
        <v>1</v>
      </c>
      <c r="AF28" s="153"/>
      <c r="AG28" s="151"/>
      <c r="AH28" s="154">
        <v>1</v>
      </c>
      <c r="AI28" s="153"/>
      <c r="AJ28" s="151">
        <v>1</v>
      </c>
      <c r="AK28" s="152"/>
      <c r="AL28" s="153"/>
      <c r="AM28" s="151">
        <v>1</v>
      </c>
      <c r="AN28" s="152"/>
      <c r="AO28" s="153"/>
      <c r="AP28" s="151"/>
      <c r="AQ28" s="152"/>
      <c r="AR28" s="153">
        <v>1</v>
      </c>
      <c r="AS28" s="151">
        <v>1</v>
      </c>
      <c r="AT28" s="152"/>
      <c r="AU28" s="153"/>
      <c r="AV28" s="151"/>
      <c r="AW28" s="152"/>
      <c r="AX28" s="153">
        <v>1</v>
      </c>
      <c r="AY28" s="151">
        <v>1</v>
      </c>
      <c r="AZ28" s="152"/>
      <c r="BA28" s="153"/>
      <c r="BB28" s="151"/>
      <c r="BC28" s="154"/>
      <c r="BD28" s="153">
        <v>1</v>
      </c>
      <c r="BE28" s="151">
        <v>1</v>
      </c>
      <c r="BF28" s="152"/>
      <c r="BG28" s="153"/>
      <c r="BH28" s="155">
        <v>1</v>
      </c>
      <c r="BI28" s="152"/>
      <c r="BJ28" s="153"/>
      <c r="BK28" s="42" t="s">
        <v>316</v>
      </c>
    </row>
    <row r="29" spans="1:63" ht="33.75">
      <c r="A29" s="156">
        <f t="shared" si="0"/>
        <v>25</v>
      </c>
      <c r="B29" s="91">
        <v>618</v>
      </c>
      <c r="C29" s="93">
        <v>42159</v>
      </c>
      <c r="D29" s="94">
        <v>98</v>
      </c>
      <c r="E29" s="93">
        <v>42138</v>
      </c>
      <c r="F29" s="91" t="s">
        <v>593</v>
      </c>
      <c r="G29" s="60" t="s">
        <v>886</v>
      </c>
      <c r="H29" s="150" t="s">
        <v>566</v>
      </c>
      <c r="I29" s="151">
        <v>1</v>
      </c>
      <c r="J29" s="152"/>
      <c r="K29" s="153"/>
      <c r="L29" s="151">
        <v>1</v>
      </c>
      <c r="M29" s="152"/>
      <c r="N29" s="153"/>
      <c r="O29" s="151">
        <v>1</v>
      </c>
      <c r="P29" s="152"/>
      <c r="Q29" s="153"/>
      <c r="R29" s="151">
        <v>1</v>
      </c>
      <c r="S29" s="152"/>
      <c r="T29" s="153"/>
      <c r="U29" s="151">
        <v>1</v>
      </c>
      <c r="V29" s="152"/>
      <c r="W29" s="153"/>
      <c r="X29" s="151">
        <v>1</v>
      </c>
      <c r="Y29" s="152"/>
      <c r="Z29" s="153"/>
      <c r="AA29" s="151">
        <v>1</v>
      </c>
      <c r="AB29" s="152"/>
      <c r="AC29" s="153"/>
      <c r="AD29" s="151"/>
      <c r="AE29" s="154">
        <v>1</v>
      </c>
      <c r="AF29" s="153"/>
      <c r="AG29" s="151"/>
      <c r="AH29" s="154">
        <v>1</v>
      </c>
      <c r="AI29" s="153"/>
      <c r="AJ29" s="151">
        <v>1</v>
      </c>
      <c r="AK29" s="152"/>
      <c r="AL29" s="153"/>
      <c r="AM29" s="151">
        <v>1</v>
      </c>
      <c r="AN29" s="152"/>
      <c r="AO29" s="153"/>
      <c r="AP29" s="151"/>
      <c r="AQ29" s="152"/>
      <c r="AR29" s="153">
        <v>1</v>
      </c>
      <c r="AS29" s="151">
        <v>1</v>
      </c>
      <c r="AT29" s="152"/>
      <c r="AU29" s="153"/>
      <c r="AV29" s="151"/>
      <c r="AW29" s="152"/>
      <c r="AX29" s="153">
        <v>1</v>
      </c>
      <c r="AY29" s="151">
        <v>1</v>
      </c>
      <c r="AZ29" s="152"/>
      <c r="BA29" s="153"/>
      <c r="BB29" s="151"/>
      <c r="BC29" s="154">
        <v>1</v>
      </c>
      <c r="BD29" s="153"/>
      <c r="BE29" s="151"/>
      <c r="BF29" s="152"/>
      <c r="BG29" s="153">
        <v>1</v>
      </c>
      <c r="BH29" s="155">
        <v>1</v>
      </c>
      <c r="BI29" s="152"/>
      <c r="BJ29" s="153"/>
      <c r="BK29" s="42" t="s">
        <v>316</v>
      </c>
    </row>
    <row r="30" spans="1:63" ht="45">
      <c r="A30" s="156">
        <f t="shared" si="0"/>
        <v>26</v>
      </c>
      <c r="B30" s="91">
        <v>619</v>
      </c>
      <c r="C30" s="93">
        <v>42159</v>
      </c>
      <c r="D30" s="94">
        <v>102</v>
      </c>
      <c r="E30" s="93">
        <v>42142</v>
      </c>
      <c r="F30" s="91" t="s">
        <v>593</v>
      </c>
      <c r="G30" s="60" t="s">
        <v>886</v>
      </c>
      <c r="H30" s="150" t="s">
        <v>821</v>
      </c>
      <c r="I30" s="151">
        <v>1</v>
      </c>
      <c r="J30" s="152"/>
      <c r="K30" s="153"/>
      <c r="L30" s="151">
        <v>1</v>
      </c>
      <c r="M30" s="152"/>
      <c r="N30" s="153"/>
      <c r="O30" s="151">
        <v>1</v>
      </c>
      <c r="P30" s="152"/>
      <c r="Q30" s="153"/>
      <c r="R30" s="151">
        <v>1</v>
      </c>
      <c r="S30" s="152"/>
      <c r="T30" s="153"/>
      <c r="U30" s="151">
        <v>1</v>
      </c>
      <c r="V30" s="152"/>
      <c r="W30" s="153"/>
      <c r="X30" s="151">
        <v>1</v>
      </c>
      <c r="Y30" s="152"/>
      <c r="Z30" s="153"/>
      <c r="AA30" s="151">
        <v>1</v>
      </c>
      <c r="AB30" s="152"/>
      <c r="AC30" s="153"/>
      <c r="AD30" s="151"/>
      <c r="AE30" s="154">
        <v>1</v>
      </c>
      <c r="AF30" s="153"/>
      <c r="AG30" s="151"/>
      <c r="AH30" s="154">
        <v>1</v>
      </c>
      <c r="AI30" s="153"/>
      <c r="AJ30" s="151">
        <v>1</v>
      </c>
      <c r="AK30" s="152"/>
      <c r="AL30" s="153"/>
      <c r="AM30" s="151">
        <v>1</v>
      </c>
      <c r="AN30" s="152"/>
      <c r="AO30" s="153"/>
      <c r="AP30" s="151"/>
      <c r="AQ30" s="152"/>
      <c r="AR30" s="153">
        <v>1</v>
      </c>
      <c r="AS30" s="151">
        <v>1</v>
      </c>
      <c r="AT30" s="152"/>
      <c r="AU30" s="153"/>
      <c r="AV30" s="151"/>
      <c r="AW30" s="152"/>
      <c r="AX30" s="153">
        <v>1</v>
      </c>
      <c r="AY30" s="151">
        <v>1</v>
      </c>
      <c r="AZ30" s="152"/>
      <c r="BA30" s="153"/>
      <c r="BB30" s="151"/>
      <c r="BC30" s="154">
        <v>1</v>
      </c>
      <c r="BD30" s="153"/>
      <c r="BE30" s="151"/>
      <c r="BF30" s="152"/>
      <c r="BG30" s="153">
        <v>1</v>
      </c>
      <c r="BH30" s="155">
        <v>1</v>
      </c>
      <c r="BI30" s="152"/>
      <c r="BJ30" s="153"/>
      <c r="BK30" s="42" t="s">
        <v>316</v>
      </c>
    </row>
    <row r="31" spans="1:63" ht="78.75">
      <c r="A31" s="156">
        <f t="shared" si="0"/>
        <v>27</v>
      </c>
      <c r="B31" s="91">
        <v>621</v>
      </c>
      <c r="C31" s="93">
        <v>42159</v>
      </c>
      <c r="D31" s="94">
        <v>106</v>
      </c>
      <c r="E31" s="93">
        <v>42143</v>
      </c>
      <c r="F31" s="91" t="s">
        <v>593</v>
      </c>
      <c r="G31" s="60" t="s">
        <v>886</v>
      </c>
      <c r="H31" s="150" t="s">
        <v>822</v>
      </c>
      <c r="I31" s="151">
        <v>1</v>
      </c>
      <c r="J31" s="152"/>
      <c r="K31" s="153"/>
      <c r="L31" s="151">
        <v>1</v>
      </c>
      <c r="M31" s="152"/>
      <c r="N31" s="153"/>
      <c r="O31" s="151">
        <v>1</v>
      </c>
      <c r="P31" s="152"/>
      <c r="Q31" s="153"/>
      <c r="R31" s="151">
        <v>1</v>
      </c>
      <c r="S31" s="152"/>
      <c r="T31" s="153"/>
      <c r="U31" s="151">
        <v>1</v>
      </c>
      <c r="V31" s="152"/>
      <c r="W31" s="153"/>
      <c r="X31" s="151">
        <v>1</v>
      </c>
      <c r="Y31" s="152"/>
      <c r="Z31" s="153"/>
      <c r="AA31" s="151">
        <v>1</v>
      </c>
      <c r="AB31" s="152"/>
      <c r="AC31" s="153"/>
      <c r="AD31" s="151">
        <v>1</v>
      </c>
      <c r="AE31" s="154"/>
      <c r="AF31" s="153"/>
      <c r="AG31" s="151"/>
      <c r="AH31" s="154">
        <v>1</v>
      </c>
      <c r="AI31" s="153"/>
      <c r="AJ31" s="151">
        <v>1</v>
      </c>
      <c r="AK31" s="152"/>
      <c r="AL31" s="153"/>
      <c r="AM31" s="151">
        <v>1</v>
      </c>
      <c r="AN31" s="152"/>
      <c r="AO31" s="153"/>
      <c r="AP31" s="151"/>
      <c r="AQ31" s="152"/>
      <c r="AR31" s="153">
        <v>1</v>
      </c>
      <c r="AS31" s="151">
        <v>1</v>
      </c>
      <c r="AT31" s="152"/>
      <c r="AU31" s="153"/>
      <c r="AV31" s="151"/>
      <c r="AW31" s="152"/>
      <c r="AX31" s="153">
        <v>1</v>
      </c>
      <c r="AY31" s="151">
        <v>1</v>
      </c>
      <c r="AZ31" s="152"/>
      <c r="BA31" s="153"/>
      <c r="BB31" s="151"/>
      <c r="BC31" s="154"/>
      <c r="BD31" s="153">
        <v>1</v>
      </c>
      <c r="BE31" s="151"/>
      <c r="BF31" s="152"/>
      <c r="BG31" s="153">
        <v>1</v>
      </c>
      <c r="BH31" s="155">
        <v>1</v>
      </c>
      <c r="BI31" s="152"/>
      <c r="BJ31" s="153"/>
      <c r="BK31" s="42" t="s">
        <v>316</v>
      </c>
    </row>
    <row r="32" spans="1:63" ht="33.75">
      <c r="A32" s="156">
        <f t="shared" si="0"/>
        <v>28</v>
      </c>
      <c r="B32" s="91">
        <v>657</v>
      </c>
      <c r="C32" s="93">
        <v>42166</v>
      </c>
      <c r="D32" s="94">
        <v>110</v>
      </c>
      <c r="E32" s="93">
        <v>42153</v>
      </c>
      <c r="F32" s="91" t="s">
        <v>593</v>
      </c>
      <c r="G32" s="60" t="s">
        <v>886</v>
      </c>
      <c r="H32" s="150" t="s">
        <v>1019</v>
      </c>
      <c r="I32" s="151">
        <v>1</v>
      </c>
      <c r="J32" s="152"/>
      <c r="K32" s="153"/>
      <c r="L32" s="151">
        <v>1</v>
      </c>
      <c r="M32" s="152"/>
      <c r="N32" s="153"/>
      <c r="O32" s="151">
        <v>1</v>
      </c>
      <c r="P32" s="152"/>
      <c r="Q32" s="153"/>
      <c r="R32" s="151">
        <v>1</v>
      </c>
      <c r="S32" s="152"/>
      <c r="T32" s="153"/>
      <c r="U32" s="151">
        <v>1</v>
      </c>
      <c r="V32" s="152"/>
      <c r="W32" s="153"/>
      <c r="X32" s="151">
        <v>1</v>
      </c>
      <c r="Y32" s="152"/>
      <c r="Z32" s="153"/>
      <c r="AA32" s="151">
        <v>1</v>
      </c>
      <c r="AB32" s="152"/>
      <c r="AC32" s="153"/>
      <c r="AD32" s="151"/>
      <c r="AE32" s="154">
        <v>1</v>
      </c>
      <c r="AF32" s="153"/>
      <c r="AG32" s="151"/>
      <c r="AH32" s="154">
        <v>1</v>
      </c>
      <c r="AI32" s="153"/>
      <c r="AJ32" s="151">
        <v>1</v>
      </c>
      <c r="AK32" s="152"/>
      <c r="AL32" s="153"/>
      <c r="AM32" s="151">
        <v>1</v>
      </c>
      <c r="AN32" s="152"/>
      <c r="AO32" s="153"/>
      <c r="AP32" s="151"/>
      <c r="AQ32" s="152"/>
      <c r="AR32" s="153">
        <v>1</v>
      </c>
      <c r="AS32" s="151">
        <v>1</v>
      </c>
      <c r="AT32" s="152"/>
      <c r="AU32" s="153"/>
      <c r="AV32" s="151"/>
      <c r="AW32" s="152"/>
      <c r="AX32" s="153">
        <v>1</v>
      </c>
      <c r="AY32" s="151">
        <v>1</v>
      </c>
      <c r="AZ32" s="152"/>
      <c r="BA32" s="153"/>
      <c r="BB32" s="151">
        <v>1</v>
      </c>
      <c r="BC32" s="154"/>
      <c r="BD32" s="153"/>
      <c r="BE32" s="151"/>
      <c r="BF32" s="152"/>
      <c r="BG32" s="153">
        <v>1</v>
      </c>
      <c r="BH32" s="155">
        <v>1</v>
      </c>
      <c r="BI32" s="152"/>
      <c r="BJ32" s="153"/>
      <c r="BK32" s="42" t="s">
        <v>316</v>
      </c>
    </row>
    <row r="33" spans="1:63" ht="33.75">
      <c r="A33" s="156">
        <f t="shared" si="0"/>
        <v>29</v>
      </c>
      <c r="B33" s="91">
        <v>659</v>
      </c>
      <c r="C33" s="93">
        <v>42166</v>
      </c>
      <c r="D33" s="94">
        <v>112</v>
      </c>
      <c r="E33" s="93">
        <v>42159</v>
      </c>
      <c r="F33" s="91" t="s">
        <v>593</v>
      </c>
      <c r="G33" s="60" t="s">
        <v>886</v>
      </c>
      <c r="H33" s="150" t="s">
        <v>1020</v>
      </c>
      <c r="I33" s="151">
        <v>1</v>
      </c>
      <c r="J33" s="152"/>
      <c r="K33" s="153"/>
      <c r="L33" s="151">
        <v>1</v>
      </c>
      <c r="M33" s="152"/>
      <c r="N33" s="153"/>
      <c r="O33" s="151">
        <v>1</v>
      </c>
      <c r="P33" s="152"/>
      <c r="Q33" s="153"/>
      <c r="R33" s="151">
        <v>1</v>
      </c>
      <c r="S33" s="152"/>
      <c r="T33" s="153"/>
      <c r="U33" s="151">
        <v>1</v>
      </c>
      <c r="V33" s="152"/>
      <c r="W33" s="153"/>
      <c r="X33" s="151">
        <v>1</v>
      </c>
      <c r="Y33" s="152"/>
      <c r="Z33" s="153"/>
      <c r="AA33" s="151">
        <v>1</v>
      </c>
      <c r="AB33" s="152"/>
      <c r="AC33" s="153"/>
      <c r="AD33" s="151"/>
      <c r="AE33" s="154">
        <v>1</v>
      </c>
      <c r="AF33" s="153"/>
      <c r="AG33" s="151"/>
      <c r="AH33" s="154">
        <v>1</v>
      </c>
      <c r="AI33" s="153"/>
      <c r="AJ33" s="151">
        <v>1</v>
      </c>
      <c r="AK33" s="152"/>
      <c r="AL33" s="153"/>
      <c r="AM33" s="151">
        <v>1</v>
      </c>
      <c r="AN33" s="152"/>
      <c r="AO33" s="153"/>
      <c r="AP33" s="151"/>
      <c r="AQ33" s="152"/>
      <c r="AR33" s="153">
        <v>1</v>
      </c>
      <c r="AS33" s="151">
        <v>1</v>
      </c>
      <c r="AT33" s="152"/>
      <c r="AU33" s="153"/>
      <c r="AV33" s="151"/>
      <c r="AW33" s="152"/>
      <c r="AX33" s="153">
        <v>1</v>
      </c>
      <c r="AY33" s="151">
        <v>1</v>
      </c>
      <c r="AZ33" s="152"/>
      <c r="BA33" s="153"/>
      <c r="BB33" s="151">
        <v>1</v>
      </c>
      <c r="BC33" s="154"/>
      <c r="BD33" s="153"/>
      <c r="BE33" s="151"/>
      <c r="BF33" s="152"/>
      <c r="BG33" s="153">
        <v>1</v>
      </c>
      <c r="BH33" s="155">
        <v>1</v>
      </c>
      <c r="BI33" s="152"/>
      <c r="BJ33" s="153"/>
      <c r="BK33" s="42" t="s">
        <v>316</v>
      </c>
    </row>
    <row r="34" spans="1:63" ht="45">
      <c r="A34" s="156">
        <f t="shared" si="0"/>
        <v>30</v>
      </c>
      <c r="B34" s="91">
        <v>933</v>
      </c>
      <c r="C34" s="93">
        <v>42235</v>
      </c>
      <c r="D34" s="94">
        <v>114</v>
      </c>
      <c r="E34" s="93">
        <v>42159</v>
      </c>
      <c r="F34" s="91" t="s">
        <v>593</v>
      </c>
      <c r="G34" s="60" t="s">
        <v>886</v>
      </c>
      <c r="H34" s="150" t="s">
        <v>740</v>
      </c>
      <c r="I34" s="151">
        <v>1</v>
      </c>
      <c r="J34" s="152"/>
      <c r="K34" s="153"/>
      <c r="L34" s="151">
        <v>1</v>
      </c>
      <c r="M34" s="152"/>
      <c r="N34" s="153"/>
      <c r="O34" s="151">
        <v>1</v>
      </c>
      <c r="P34" s="152"/>
      <c r="Q34" s="153"/>
      <c r="R34" s="151">
        <v>1</v>
      </c>
      <c r="S34" s="152"/>
      <c r="T34" s="153"/>
      <c r="U34" s="151">
        <v>1</v>
      </c>
      <c r="V34" s="152"/>
      <c r="W34" s="153"/>
      <c r="X34" s="151">
        <v>1</v>
      </c>
      <c r="Y34" s="152"/>
      <c r="Z34" s="153"/>
      <c r="AA34" s="151">
        <v>1</v>
      </c>
      <c r="AB34" s="152"/>
      <c r="AC34" s="153"/>
      <c r="AD34" s="151">
        <v>1</v>
      </c>
      <c r="AE34" s="154"/>
      <c r="AF34" s="153"/>
      <c r="AG34" s="151"/>
      <c r="AH34" s="154">
        <v>1</v>
      </c>
      <c r="AI34" s="153"/>
      <c r="AJ34" s="151">
        <v>1</v>
      </c>
      <c r="AK34" s="152"/>
      <c r="AL34" s="153"/>
      <c r="AM34" s="151">
        <v>1</v>
      </c>
      <c r="AN34" s="152"/>
      <c r="AO34" s="153"/>
      <c r="AP34" s="151"/>
      <c r="AQ34" s="152"/>
      <c r="AR34" s="153">
        <v>1</v>
      </c>
      <c r="AS34" s="151">
        <v>1</v>
      </c>
      <c r="AT34" s="152"/>
      <c r="AU34" s="153"/>
      <c r="AV34" s="151"/>
      <c r="AW34" s="152"/>
      <c r="AX34" s="153">
        <v>1</v>
      </c>
      <c r="AY34" s="151">
        <v>1</v>
      </c>
      <c r="AZ34" s="152"/>
      <c r="BA34" s="153"/>
      <c r="BB34" s="151"/>
      <c r="BC34" s="154">
        <v>1</v>
      </c>
      <c r="BD34" s="153"/>
      <c r="BE34" s="151"/>
      <c r="BF34" s="152"/>
      <c r="BG34" s="153">
        <v>1</v>
      </c>
      <c r="BH34" s="155">
        <v>1</v>
      </c>
      <c r="BI34" s="152"/>
      <c r="BJ34" s="153"/>
      <c r="BK34" s="42" t="s">
        <v>316</v>
      </c>
    </row>
    <row r="35" spans="1:63" ht="33.75">
      <c r="A35" s="156">
        <f t="shared" si="0"/>
        <v>31</v>
      </c>
      <c r="B35" s="91">
        <v>660</v>
      </c>
      <c r="C35" s="93">
        <v>42166</v>
      </c>
      <c r="D35" s="94">
        <v>115</v>
      </c>
      <c r="E35" s="93">
        <v>42159</v>
      </c>
      <c r="F35" s="91" t="s">
        <v>593</v>
      </c>
      <c r="G35" s="60" t="s">
        <v>886</v>
      </c>
      <c r="H35" s="150" t="s">
        <v>741</v>
      </c>
      <c r="I35" s="151">
        <v>1</v>
      </c>
      <c r="J35" s="152"/>
      <c r="K35" s="153"/>
      <c r="L35" s="151">
        <v>1</v>
      </c>
      <c r="M35" s="152"/>
      <c r="N35" s="153"/>
      <c r="O35" s="151">
        <v>1</v>
      </c>
      <c r="P35" s="152"/>
      <c r="Q35" s="153"/>
      <c r="R35" s="151">
        <v>1</v>
      </c>
      <c r="S35" s="152"/>
      <c r="T35" s="153"/>
      <c r="U35" s="151">
        <v>1</v>
      </c>
      <c r="V35" s="152"/>
      <c r="W35" s="153"/>
      <c r="X35" s="151">
        <v>1</v>
      </c>
      <c r="Y35" s="152"/>
      <c r="Z35" s="153"/>
      <c r="AA35" s="151">
        <v>1</v>
      </c>
      <c r="AB35" s="152"/>
      <c r="AC35" s="153"/>
      <c r="AD35" s="151">
        <v>1</v>
      </c>
      <c r="AE35" s="154"/>
      <c r="AF35" s="153"/>
      <c r="AG35" s="151"/>
      <c r="AH35" s="154">
        <v>1</v>
      </c>
      <c r="AI35" s="153"/>
      <c r="AJ35" s="151">
        <v>1</v>
      </c>
      <c r="AK35" s="152"/>
      <c r="AL35" s="153"/>
      <c r="AM35" s="151">
        <v>1</v>
      </c>
      <c r="AN35" s="152"/>
      <c r="AO35" s="153"/>
      <c r="AP35" s="151"/>
      <c r="AQ35" s="152"/>
      <c r="AR35" s="153">
        <v>1</v>
      </c>
      <c r="AS35" s="151">
        <v>1</v>
      </c>
      <c r="AT35" s="152"/>
      <c r="AU35" s="153"/>
      <c r="AV35" s="151"/>
      <c r="AW35" s="152"/>
      <c r="AX35" s="153">
        <v>1</v>
      </c>
      <c r="AY35" s="151">
        <v>1</v>
      </c>
      <c r="AZ35" s="152"/>
      <c r="BA35" s="153"/>
      <c r="BB35" s="151"/>
      <c r="BC35" s="154">
        <v>1</v>
      </c>
      <c r="BD35" s="153"/>
      <c r="BE35" s="151"/>
      <c r="BF35" s="152"/>
      <c r="BG35" s="153">
        <v>1</v>
      </c>
      <c r="BH35" s="155">
        <v>1</v>
      </c>
      <c r="BI35" s="152"/>
      <c r="BJ35" s="153"/>
      <c r="BK35" s="42" t="s">
        <v>316</v>
      </c>
    </row>
    <row r="36" spans="1:63" ht="56.25">
      <c r="A36" s="156">
        <f t="shared" si="0"/>
        <v>32</v>
      </c>
      <c r="B36" s="91">
        <v>644</v>
      </c>
      <c r="C36" s="93">
        <v>42164</v>
      </c>
      <c r="D36" s="94">
        <v>130</v>
      </c>
      <c r="E36" s="93">
        <v>42164</v>
      </c>
      <c r="F36" s="91" t="s">
        <v>593</v>
      </c>
      <c r="G36" s="60" t="s">
        <v>886</v>
      </c>
      <c r="H36" s="150" t="s">
        <v>742</v>
      </c>
      <c r="I36" s="151">
        <v>1</v>
      </c>
      <c r="J36" s="152"/>
      <c r="K36" s="153"/>
      <c r="L36" s="151">
        <v>1</v>
      </c>
      <c r="M36" s="152"/>
      <c r="N36" s="153"/>
      <c r="O36" s="151">
        <v>1</v>
      </c>
      <c r="P36" s="152"/>
      <c r="Q36" s="153"/>
      <c r="R36" s="151">
        <v>1</v>
      </c>
      <c r="S36" s="152"/>
      <c r="T36" s="153"/>
      <c r="U36" s="151">
        <v>1</v>
      </c>
      <c r="V36" s="152"/>
      <c r="W36" s="153"/>
      <c r="X36" s="151"/>
      <c r="Y36" s="152"/>
      <c r="Z36" s="153">
        <v>1</v>
      </c>
      <c r="AA36" s="151"/>
      <c r="AB36" s="152"/>
      <c r="AC36" s="153">
        <v>1</v>
      </c>
      <c r="AD36" s="151">
        <v>1</v>
      </c>
      <c r="AE36" s="154"/>
      <c r="AF36" s="153"/>
      <c r="AG36" s="151"/>
      <c r="AH36" s="154">
        <v>1</v>
      </c>
      <c r="AI36" s="153"/>
      <c r="AJ36" s="151">
        <v>1</v>
      </c>
      <c r="AK36" s="152"/>
      <c r="AL36" s="153"/>
      <c r="AM36" s="151"/>
      <c r="AN36" s="152"/>
      <c r="AO36" s="153">
        <v>1</v>
      </c>
      <c r="AP36" s="151"/>
      <c r="AQ36" s="152"/>
      <c r="AR36" s="153">
        <v>1</v>
      </c>
      <c r="AS36" s="151">
        <v>1</v>
      </c>
      <c r="AT36" s="152"/>
      <c r="AU36" s="153"/>
      <c r="AV36" s="151">
        <v>1</v>
      </c>
      <c r="AW36" s="152"/>
      <c r="AX36" s="153"/>
      <c r="AY36" s="151">
        <v>1</v>
      </c>
      <c r="AZ36" s="152"/>
      <c r="BA36" s="153"/>
      <c r="BB36" s="151"/>
      <c r="BC36" s="154"/>
      <c r="BD36" s="153">
        <v>1</v>
      </c>
      <c r="BE36" s="151"/>
      <c r="BF36" s="152"/>
      <c r="BG36" s="153">
        <v>1</v>
      </c>
      <c r="BH36" s="155">
        <v>1</v>
      </c>
      <c r="BI36" s="152"/>
      <c r="BJ36" s="153"/>
      <c r="BK36" s="42" t="s">
        <v>316</v>
      </c>
    </row>
    <row r="37" spans="1:63" ht="78.75">
      <c r="A37" s="156">
        <f t="shared" si="0"/>
        <v>33</v>
      </c>
      <c r="B37" s="91">
        <v>647</v>
      </c>
      <c r="C37" s="93">
        <v>42165</v>
      </c>
      <c r="D37" s="94">
        <v>131</v>
      </c>
      <c r="E37" s="93">
        <v>42165</v>
      </c>
      <c r="F37" s="91" t="s">
        <v>593</v>
      </c>
      <c r="G37" s="60" t="s">
        <v>886</v>
      </c>
      <c r="H37" s="150" t="s">
        <v>743</v>
      </c>
      <c r="I37" s="151">
        <v>1</v>
      </c>
      <c r="J37" s="152"/>
      <c r="K37" s="153"/>
      <c r="L37" s="151">
        <v>1</v>
      </c>
      <c r="M37" s="152"/>
      <c r="N37" s="153"/>
      <c r="O37" s="151">
        <v>1</v>
      </c>
      <c r="P37" s="152"/>
      <c r="Q37" s="153"/>
      <c r="R37" s="151">
        <v>1</v>
      </c>
      <c r="S37" s="152"/>
      <c r="T37" s="153"/>
      <c r="U37" s="151">
        <v>1</v>
      </c>
      <c r="V37" s="152"/>
      <c r="W37" s="153"/>
      <c r="X37" s="151"/>
      <c r="Y37" s="152"/>
      <c r="Z37" s="153">
        <v>1</v>
      </c>
      <c r="AA37" s="151"/>
      <c r="AB37" s="152"/>
      <c r="AC37" s="153">
        <v>1</v>
      </c>
      <c r="AD37" s="151">
        <v>1</v>
      </c>
      <c r="AE37" s="154"/>
      <c r="AF37" s="153"/>
      <c r="AG37" s="151"/>
      <c r="AH37" s="154">
        <v>1</v>
      </c>
      <c r="AI37" s="153"/>
      <c r="AJ37" s="151">
        <v>1</v>
      </c>
      <c r="AK37" s="152"/>
      <c r="AL37" s="153"/>
      <c r="AM37" s="151"/>
      <c r="AN37" s="152"/>
      <c r="AO37" s="153">
        <v>1</v>
      </c>
      <c r="AP37" s="151"/>
      <c r="AQ37" s="152"/>
      <c r="AR37" s="153">
        <v>1</v>
      </c>
      <c r="AS37" s="151">
        <v>1</v>
      </c>
      <c r="AT37" s="152"/>
      <c r="AU37" s="153"/>
      <c r="AV37" s="151">
        <v>1</v>
      </c>
      <c r="AW37" s="152"/>
      <c r="AX37" s="153"/>
      <c r="AY37" s="151">
        <v>1</v>
      </c>
      <c r="AZ37" s="152"/>
      <c r="BA37" s="153"/>
      <c r="BB37" s="151"/>
      <c r="BC37" s="154"/>
      <c r="BD37" s="153">
        <v>1</v>
      </c>
      <c r="BE37" s="151">
        <v>1</v>
      </c>
      <c r="BF37" s="152"/>
      <c r="BG37" s="153"/>
      <c r="BH37" s="155">
        <v>1</v>
      </c>
      <c r="BI37" s="152"/>
      <c r="BJ37" s="153"/>
      <c r="BK37" s="42" t="s">
        <v>316</v>
      </c>
    </row>
    <row r="38" spans="1:63" ht="33.75">
      <c r="A38" s="156">
        <f t="shared" si="0"/>
        <v>34</v>
      </c>
      <c r="B38" s="91">
        <v>744</v>
      </c>
      <c r="C38" s="93">
        <v>42181</v>
      </c>
      <c r="D38" s="94">
        <v>136</v>
      </c>
      <c r="E38" s="93">
        <v>42170</v>
      </c>
      <c r="F38" s="91" t="s">
        <v>593</v>
      </c>
      <c r="G38" s="60" t="s">
        <v>886</v>
      </c>
      <c r="H38" s="150" t="s">
        <v>745</v>
      </c>
      <c r="I38" s="151">
        <v>1</v>
      </c>
      <c r="J38" s="152"/>
      <c r="K38" s="153"/>
      <c r="L38" s="151">
        <v>1</v>
      </c>
      <c r="M38" s="152"/>
      <c r="N38" s="153"/>
      <c r="O38" s="151">
        <v>1</v>
      </c>
      <c r="P38" s="152"/>
      <c r="Q38" s="153"/>
      <c r="R38" s="151">
        <v>1</v>
      </c>
      <c r="S38" s="152"/>
      <c r="T38" s="153"/>
      <c r="U38" s="151">
        <v>1</v>
      </c>
      <c r="V38" s="152"/>
      <c r="W38" s="153"/>
      <c r="X38" s="151">
        <v>1</v>
      </c>
      <c r="Y38" s="152"/>
      <c r="Z38" s="153"/>
      <c r="AA38" s="151">
        <v>1</v>
      </c>
      <c r="AB38" s="152"/>
      <c r="AC38" s="153"/>
      <c r="AD38" s="151"/>
      <c r="AE38" s="154">
        <v>1</v>
      </c>
      <c r="AF38" s="153"/>
      <c r="AG38" s="151"/>
      <c r="AH38" s="154">
        <v>1</v>
      </c>
      <c r="AI38" s="153"/>
      <c r="AJ38" s="151">
        <v>1</v>
      </c>
      <c r="AK38" s="152"/>
      <c r="AL38" s="153"/>
      <c r="AM38" s="151">
        <v>1</v>
      </c>
      <c r="AN38" s="152"/>
      <c r="AO38" s="153"/>
      <c r="AP38" s="151"/>
      <c r="AQ38" s="152"/>
      <c r="AR38" s="153">
        <v>1</v>
      </c>
      <c r="AS38" s="151">
        <v>1</v>
      </c>
      <c r="AT38" s="152"/>
      <c r="AU38" s="153"/>
      <c r="AV38" s="151"/>
      <c r="AW38" s="152"/>
      <c r="AX38" s="153">
        <v>1</v>
      </c>
      <c r="AY38" s="151">
        <v>1</v>
      </c>
      <c r="AZ38" s="152"/>
      <c r="BA38" s="153"/>
      <c r="BB38" s="151"/>
      <c r="BC38" s="154">
        <v>1</v>
      </c>
      <c r="BD38" s="153"/>
      <c r="BE38" s="151"/>
      <c r="BF38" s="152"/>
      <c r="BG38" s="153">
        <v>1</v>
      </c>
      <c r="BH38" s="155">
        <v>1</v>
      </c>
      <c r="BI38" s="152"/>
      <c r="BJ38" s="153"/>
      <c r="BK38" s="42" t="s">
        <v>316</v>
      </c>
    </row>
    <row r="39" spans="1:63" ht="33.75">
      <c r="A39" s="156">
        <f t="shared" si="0"/>
        <v>35</v>
      </c>
      <c r="B39" s="91">
        <v>937</v>
      </c>
      <c r="C39" s="93">
        <v>42235</v>
      </c>
      <c r="D39" s="94">
        <v>150</v>
      </c>
      <c r="E39" s="93">
        <v>42180</v>
      </c>
      <c r="F39" s="91" t="s">
        <v>593</v>
      </c>
      <c r="G39" s="60" t="s">
        <v>886</v>
      </c>
      <c r="H39" s="150" t="s">
        <v>746</v>
      </c>
      <c r="I39" s="151">
        <v>1</v>
      </c>
      <c r="J39" s="152"/>
      <c r="K39" s="153"/>
      <c r="L39" s="151">
        <v>1</v>
      </c>
      <c r="M39" s="152"/>
      <c r="N39" s="153"/>
      <c r="O39" s="151">
        <v>1</v>
      </c>
      <c r="P39" s="152"/>
      <c r="Q39" s="153"/>
      <c r="R39" s="151">
        <v>1</v>
      </c>
      <c r="S39" s="152"/>
      <c r="T39" s="153"/>
      <c r="U39" s="151">
        <v>1</v>
      </c>
      <c r="V39" s="152"/>
      <c r="W39" s="153"/>
      <c r="X39" s="151">
        <v>1</v>
      </c>
      <c r="Y39" s="152"/>
      <c r="Z39" s="153"/>
      <c r="AA39" s="151">
        <v>1</v>
      </c>
      <c r="AB39" s="152"/>
      <c r="AC39" s="153"/>
      <c r="AD39" s="151"/>
      <c r="AE39" s="154">
        <v>1</v>
      </c>
      <c r="AF39" s="153"/>
      <c r="AG39" s="151"/>
      <c r="AH39" s="154">
        <v>1</v>
      </c>
      <c r="AI39" s="153"/>
      <c r="AJ39" s="151">
        <v>1</v>
      </c>
      <c r="AK39" s="152"/>
      <c r="AL39" s="153"/>
      <c r="AM39" s="151">
        <v>1</v>
      </c>
      <c r="AN39" s="152"/>
      <c r="AO39" s="153"/>
      <c r="AP39" s="151"/>
      <c r="AQ39" s="152"/>
      <c r="AR39" s="153">
        <v>1</v>
      </c>
      <c r="AS39" s="151">
        <v>1</v>
      </c>
      <c r="AT39" s="152"/>
      <c r="AU39" s="153"/>
      <c r="AV39" s="151"/>
      <c r="AW39" s="152"/>
      <c r="AX39" s="153">
        <v>1</v>
      </c>
      <c r="AY39" s="151">
        <v>1</v>
      </c>
      <c r="AZ39" s="152"/>
      <c r="BA39" s="153"/>
      <c r="BB39" s="151"/>
      <c r="BC39" s="154">
        <v>1</v>
      </c>
      <c r="BD39" s="153"/>
      <c r="BE39" s="151"/>
      <c r="BF39" s="152"/>
      <c r="BG39" s="153">
        <v>1</v>
      </c>
      <c r="BH39" s="155">
        <v>1</v>
      </c>
      <c r="BI39" s="152"/>
      <c r="BJ39" s="153"/>
      <c r="BK39" s="42" t="s">
        <v>316</v>
      </c>
    </row>
    <row r="40" spans="1:63" ht="67.5">
      <c r="A40" s="156">
        <f t="shared" si="0"/>
        <v>36</v>
      </c>
      <c r="B40" s="91">
        <v>948</v>
      </c>
      <c r="C40" s="93">
        <v>42235</v>
      </c>
      <c r="D40" s="94">
        <v>155</v>
      </c>
      <c r="E40" s="93">
        <v>42181</v>
      </c>
      <c r="F40" s="91" t="s">
        <v>593</v>
      </c>
      <c r="G40" s="60" t="s">
        <v>886</v>
      </c>
      <c r="H40" s="150" t="s">
        <v>747</v>
      </c>
      <c r="I40" s="151">
        <v>1</v>
      </c>
      <c r="J40" s="152"/>
      <c r="K40" s="153"/>
      <c r="L40" s="151">
        <v>1</v>
      </c>
      <c r="M40" s="152"/>
      <c r="N40" s="153"/>
      <c r="O40" s="151">
        <v>1</v>
      </c>
      <c r="P40" s="152"/>
      <c r="Q40" s="153"/>
      <c r="R40" s="151">
        <v>1</v>
      </c>
      <c r="S40" s="152"/>
      <c r="T40" s="153"/>
      <c r="U40" s="151">
        <v>1</v>
      </c>
      <c r="V40" s="152"/>
      <c r="W40" s="153"/>
      <c r="X40" s="151">
        <v>1</v>
      </c>
      <c r="Y40" s="152"/>
      <c r="Z40" s="153"/>
      <c r="AA40" s="151">
        <v>1</v>
      </c>
      <c r="AB40" s="152"/>
      <c r="AC40" s="153"/>
      <c r="AD40" s="151">
        <v>1</v>
      </c>
      <c r="AE40" s="154"/>
      <c r="AF40" s="153"/>
      <c r="AG40" s="151"/>
      <c r="AH40" s="154">
        <v>1</v>
      </c>
      <c r="AI40" s="153"/>
      <c r="AJ40" s="151">
        <v>1</v>
      </c>
      <c r="AK40" s="152"/>
      <c r="AL40" s="153"/>
      <c r="AM40" s="151">
        <v>1</v>
      </c>
      <c r="AN40" s="152"/>
      <c r="AO40" s="153"/>
      <c r="AP40" s="151"/>
      <c r="AQ40" s="152"/>
      <c r="AR40" s="153">
        <v>1</v>
      </c>
      <c r="AS40" s="151">
        <v>1</v>
      </c>
      <c r="AT40" s="152"/>
      <c r="AU40" s="153"/>
      <c r="AV40" s="151"/>
      <c r="AW40" s="152"/>
      <c r="AX40" s="153">
        <v>1</v>
      </c>
      <c r="AY40" s="151">
        <v>1</v>
      </c>
      <c r="AZ40" s="152"/>
      <c r="BA40" s="153"/>
      <c r="BB40" s="151"/>
      <c r="BC40" s="154"/>
      <c r="BD40" s="153">
        <v>1</v>
      </c>
      <c r="BE40" s="151"/>
      <c r="BF40" s="152"/>
      <c r="BG40" s="153">
        <v>1</v>
      </c>
      <c r="BH40" s="155">
        <v>1</v>
      </c>
      <c r="BI40" s="152"/>
      <c r="BJ40" s="153"/>
      <c r="BK40" s="42" t="s">
        <v>316</v>
      </c>
    </row>
    <row r="41" spans="1:63" ht="33.75">
      <c r="A41" s="156">
        <f t="shared" si="0"/>
        <v>37</v>
      </c>
      <c r="B41" s="91">
        <v>781</v>
      </c>
      <c r="C41" s="93">
        <v>42195</v>
      </c>
      <c r="D41" s="94">
        <v>157</v>
      </c>
      <c r="E41" s="93">
        <v>42185</v>
      </c>
      <c r="F41" s="91" t="s">
        <v>593</v>
      </c>
      <c r="G41" s="60" t="s">
        <v>886</v>
      </c>
      <c r="H41" s="150" t="s">
        <v>748</v>
      </c>
      <c r="I41" s="151">
        <v>1</v>
      </c>
      <c r="J41" s="152"/>
      <c r="K41" s="153"/>
      <c r="L41" s="151">
        <v>1</v>
      </c>
      <c r="M41" s="152"/>
      <c r="N41" s="153"/>
      <c r="O41" s="151">
        <v>1</v>
      </c>
      <c r="P41" s="152"/>
      <c r="Q41" s="153"/>
      <c r="R41" s="151">
        <v>1</v>
      </c>
      <c r="S41" s="152"/>
      <c r="T41" s="153"/>
      <c r="U41" s="151">
        <v>1</v>
      </c>
      <c r="V41" s="152"/>
      <c r="W41" s="153"/>
      <c r="X41" s="151">
        <v>1</v>
      </c>
      <c r="Y41" s="152"/>
      <c r="Z41" s="153"/>
      <c r="AA41" s="151">
        <v>1</v>
      </c>
      <c r="AB41" s="152"/>
      <c r="AC41" s="153"/>
      <c r="AD41" s="151"/>
      <c r="AE41" s="154">
        <v>1</v>
      </c>
      <c r="AF41" s="153"/>
      <c r="AG41" s="151"/>
      <c r="AH41" s="154">
        <v>1</v>
      </c>
      <c r="AI41" s="153"/>
      <c r="AJ41" s="151">
        <v>1</v>
      </c>
      <c r="AK41" s="152"/>
      <c r="AL41" s="153"/>
      <c r="AM41" s="151">
        <v>1</v>
      </c>
      <c r="AN41" s="152"/>
      <c r="AO41" s="153"/>
      <c r="AP41" s="151"/>
      <c r="AQ41" s="152"/>
      <c r="AR41" s="153">
        <v>1</v>
      </c>
      <c r="AS41" s="151">
        <v>1</v>
      </c>
      <c r="AT41" s="152"/>
      <c r="AU41" s="153"/>
      <c r="AV41" s="151"/>
      <c r="AW41" s="152"/>
      <c r="AX41" s="153">
        <v>1</v>
      </c>
      <c r="AY41" s="151">
        <v>1</v>
      </c>
      <c r="AZ41" s="152"/>
      <c r="BA41" s="153"/>
      <c r="BB41" s="151">
        <v>1</v>
      </c>
      <c r="BC41" s="154"/>
      <c r="BD41" s="153"/>
      <c r="BE41" s="151"/>
      <c r="BF41" s="152"/>
      <c r="BG41" s="153">
        <v>1</v>
      </c>
      <c r="BH41" s="155">
        <v>1</v>
      </c>
      <c r="BI41" s="152"/>
      <c r="BJ41" s="153"/>
      <c r="BK41" s="42" t="s">
        <v>316</v>
      </c>
    </row>
    <row r="42" spans="1:63" ht="22.5">
      <c r="A42" s="156">
        <f t="shared" si="0"/>
        <v>38</v>
      </c>
      <c r="B42" s="91">
        <v>947</v>
      </c>
      <c r="C42" s="93">
        <v>42235</v>
      </c>
      <c r="D42" s="94">
        <v>165</v>
      </c>
      <c r="E42" s="93">
        <v>42193</v>
      </c>
      <c r="F42" s="91" t="s">
        <v>593</v>
      </c>
      <c r="G42" s="60" t="s">
        <v>886</v>
      </c>
      <c r="H42" s="150" t="s">
        <v>750</v>
      </c>
      <c r="I42" s="151">
        <v>1</v>
      </c>
      <c r="J42" s="152"/>
      <c r="K42" s="153"/>
      <c r="L42" s="151">
        <v>1</v>
      </c>
      <c r="M42" s="152"/>
      <c r="N42" s="153"/>
      <c r="O42" s="151">
        <v>1</v>
      </c>
      <c r="P42" s="152"/>
      <c r="Q42" s="153"/>
      <c r="R42" s="151">
        <v>1</v>
      </c>
      <c r="S42" s="152"/>
      <c r="T42" s="153"/>
      <c r="U42" s="151">
        <v>1</v>
      </c>
      <c r="V42" s="152"/>
      <c r="W42" s="153"/>
      <c r="X42" s="151">
        <v>1</v>
      </c>
      <c r="Y42" s="152"/>
      <c r="Z42" s="153"/>
      <c r="AA42" s="151">
        <v>1</v>
      </c>
      <c r="AB42" s="152"/>
      <c r="AC42" s="153"/>
      <c r="AD42" s="151"/>
      <c r="AE42" s="154">
        <v>1</v>
      </c>
      <c r="AF42" s="153"/>
      <c r="AG42" s="151"/>
      <c r="AH42" s="154">
        <v>1</v>
      </c>
      <c r="AI42" s="153"/>
      <c r="AJ42" s="151">
        <v>1</v>
      </c>
      <c r="AK42" s="152"/>
      <c r="AL42" s="153"/>
      <c r="AM42" s="151">
        <v>1</v>
      </c>
      <c r="AN42" s="152"/>
      <c r="AO42" s="153"/>
      <c r="AP42" s="151"/>
      <c r="AQ42" s="152"/>
      <c r="AR42" s="153">
        <v>1</v>
      </c>
      <c r="AS42" s="151">
        <v>1</v>
      </c>
      <c r="AT42" s="152"/>
      <c r="AU42" s="153"/>
      <c r="AV42" s="151"/>
      <c r="AW42" s="152"/>
      <c r="AX42" s="153">
        <v>1</v>
      </c>
      <c r="AY42" s="151">
        <v>1</v>
      </c>
      <c r="AZ42" s="152"/>
      <c r="BA42" s="153"/>
      <c r="BB42" s="151"/>
      <c r="BC42" s="154">
        <v>1</v>
      </c>
      <c r="BD42" s="153"/>
      <c r="BE42" s="151"/>
      <c r="BF42" s="152"/>
      <c r="BG42" s="153">
        <v>1</v>
      </c>
      <c r="BH42" s="155">
        <v>1</v>
      </c>
      <c r="BI42" s="152"/>
      <c r="BJ42" s="153"/>
      <c r="BK42" s="42" t="s">
        <v>316</v>
      </c>
    </row>
    <row r="43" spans="1:63" ht="33.75">
      <c r="A43" s="156">
        <f t="shared" si="0"/>
        <v>39</v>
      </c>
      <c r="B43" s="91">
        <v>819</v>
      </c>
      <c r="C43" s="93">
        <v>42201</v>
      </c>
      <c r="D43" s="94">
        <v>172</v>
      </c>
      <c r="E43" s="93">
        <v>42194</v>
      </c>
      <c r="F43" s="91" t="s">
        <v>593</v>
      </c>
      <c r="G43" s="60" t="s">
        <v>886</v>
      </c>
      <c r="H43" s="150" t="s">
        <v>828</v>
      </c>
      <c r="I43" s="151">
        <v>1</v>
      </c>
      <c r="J43" s="152"/>
      <c r="K43" s="153"/>
      <c r="L43" s="151">
        <v>1</v>
      </c>
      <c r="M43" s="152"/>
      <c r="N43" s="153"/>
      <c r="O43" s="151">
        <v>1</v>
      </c>
      <c r="P43" s="152"/>
      <c r="Q43" s="153"/>
      <c r="R43" s="151">
        <v>1</v>
      </c>
      <c r="S43" s="152"/>
      <c r="T43" s="153"/>
      <c r="U43" s="151">
        <v>1</v>
      </c>
      <c r="V43" s="152"/>
      <c r="W43" s="153"/>
      <c r="X43" s="151">
        <v>1</v>
      </c>
      <c r="Y43" s="152"/>
      <c r="Z43" s="153"/>
      <c r="AA43" s="151">
        <v>1</v>
      </c>
      <c r="AB43" s="152"/>
      <c r="AC43" s="153"/>
      <c r="AD43" s="151"/>
      <c r="AE43" s="154">
        <v>1</v>
      </c>
      <c r="AF43" s="153"/>
      <c r="AG43" s="151"/>
      <c r="AH43" s="154">
        <v>1</v>
      </c>
      <c r="AI43" s="153"/>
      <c r="AJ43" s="151">
        <v>1</v>
      </c>
      <c r="AK43" s="152"/>
      <c r="AL43" s="153"/>
      <c r="AM43" s="151">
        <v>1</v>
      </c>
      <c r="AN43" s="152"/>
      <c r="AO43" s="153"/>
      <c r="AP43" s="151"/>
      <c r="AQ43" s="152"/>
      <c r="AR43" s="153">
        <v>1</v>
      </c>
      <c r="AS43" s="151">
        <v>1</v>
      </c>
      <c r="AT43" s="152"/>
      <c r="AU43" s="153"/>
      <c r="AV43" s="151"/>
      <c r="AW43" s="152"/>
      <c r="AX43" s="153">
        <v>1</v>
      </c>
      <c r="AY43" s="151">
        <v>1</v>
      </c>
      <c r="AZ43" s="152"/>
      <c r="BA43" s="153"/>
      <c r="BB43" s="151">
        <v>1</v>
      </c>
      <c r="BC43" s="154"/>
      <c r="BD43" s="153"/>
      <c r="BE43" s="151"/>
      <c r="BF43" s="152"/>
      <c r="BG43" s="153">
        <v>1</v>
      </c>
      <c r="BH43" s="155">
        <v>1</v>
      </c>
      <c r="BI43" s="152"/>
      <c r="BJ43" s="153"/>
      <c r="BK43" s="42" t="s">
        <v>316</v>
      </c>
    </row>
    <row r="44" spans="1:63" ht="78.75">
      <c r="A44" s="156">
        <f t="shared" si="0"/>
        <v>40</v>
      </c>
      <c r="B44" s="91">
        <v>941</v>
      </c>
      <c r="C44" s="93">
        <v>42235</v>
      </c>
      <c r="D44" s="94">
        <v>176</v>
      </c>
      <c r="E44" s="93">
        <v>42195</v>
      </c>
      <c r="F44" s="91" t="s">
        <v>593</v>
      </c>
      <c r="G44" s="60" t="s">
        <v>886</v>
      </c>
      <c r="H44" s="150" t="s">
        <v>601</v>
      </c>
      <c r="I44" s="151">
        <v>1</v>
      </c>
      <c r="J44" s="152"/>
      <c r="K44" s="153"/>
      <c r="L44" s="151">
        <v>1</v>
      </c>
      <c r="M44" s="152"/>
      <c r="N44" s="153"/>
      <c r="O44" s="151">
        <v>1</v>
      </c>
      <c r="P44" s="152"/>
      <c r="Q44" s="153"/>
      <c r="R44" s="151">
        <v>1</v>
      </c>
      <c r="S44" s="152"/>
      <c r="T44" s="153"/>
      <c r="U44" s="151">
        <v>1</v>
      </c>
      <c r="V44" s="152"/>
      <c r="W44" s="153"/>
      <c r="X44" s="151">
        <v>1</v>
      </c>
      <c r="Y44" s="152"/>
      <c r="Z44" s="153"/>
      <c r="AA44" s="151">
        <v>1</v>
      </c>
      <c r="AB44" s="152"/>
      <c r="AC44" s="153"/>
      <c r="AD44" s="151">
        <v>1</v>
      </c>
      <c r="AE44" s="154"/>
      <c r="AF44" s="153"/>
      <c r="AG44" s="151"/>
      <c r="AH44" s="154">
        <v>1</v>
      </c>
      <c r="AI44" s="153"/>
      <c r="AJ44" s="151">
        <v>1</v>
      </c>
      <c r="AK44" s="152"/>
      <c r="AL44" s="153"/>
      <c r="AM44" s="151">
        <v>1</v>
      </c>
      <c r="AN44" s="152"/>
      <c r="AO44" s="153"/>
      <c r="AP44" s="151"/>
      <c r="AQ44" s="152"/>
      <c r="AR44" s="153">
        <v>1</v>
      </c>
      <c r="AS44" s="151">
        <v>1</v>
      </c>
      <c r="AT44" s="152"/>
      <c r="AU44" s="153"/>
      <c r="AV44" s="151"/>
      <c r="AW44" s="152"/>
      <c r="AX44" s="153">
        <v>1</v>
      </c>
      <c r="AY44" s="151">
        <v>1</v>
      </c>
      <c r="AZ44" s="152"/>
      <c r="BA44" s="153"/>
      <c r="BB44" s="151">
        <v>1</v>
      </c>
      <c r="BC44" s="154"/>
      <c r="BD44" s="153"/>
      <c r="BE44" s="151"/>
      <c r="BF44" s="152"/>
      <c r="BG44" s="153">
        <v>1</v>
      </c>
      <c r="BH44" s="155">
        <v>1</v>
      </c>
      <c r="BI44" s="152"/>
      <c r="BJ44" s="153"/>
      <c r="BK44" s="42" t="s">
        <v>316</v>
      </c>
    </row>
    <row r="45" spans="1:63" ht="33.75">
      <c r="A45" s="156">
        <f t="shared" si="0"/>
        <v>41</v>
      </c>
      <c r="B45" s="91">
        <v>939</v>
      </c>
      <c r="C45" s="93">
        <v>42235</v>
      </c>
      <c r="D45" s="94">
        <v>180</v>
      </c>
      <c r="E45" s="93">
        <v>42199</v>
      </c>
      <c r="F45" s="91" t="s">
        <v>593</v>
      </c>
      <c r="G45" s="60" t="s">
        <v>886</v>
      </c>
      <c r="H45" s="150" t="s">
        <v>602</v>
      </c>
      <c r="I45" s="151">
        <v>1</v>
      </c>
      <c r="J45" s="152"/>
      <c r="K45" s="153"/>
      <c r="L45" s="151">
        <v>1</v>
      </c>
      <c r="M45" s="152"/>
      <c r="N45" s="153"/>
      <c r="O45" s="151">
        <v>1</v>
      </c>
      <c r="P45" s="152"/>
      <c r="Q45" s="153"/>
      <c r="R45" s="151">
        <v>1</v>
      </c>
      <c r="S45" s="152"/>
      <c r="T45" s="153"/>
      <c r="U45" s="151">
        <v>1</v>
      </c>
      <c r="V45" s="152"/>
      <c r="W45" s="153"/>
      <c r="X45" s="151">
        <v>1</v>
      </c>
      <c r="Y45" s="152"/>
      <c r="Z45" s="153"/>
      <c r="AA45" s="151">
        <v>1</v>
      </c>
      <c r="AB45" s="152"/>
      <c r="AC45" s="153"/>
      <c r="AD45" s="151">
        <v>1</v>
      </c>
      <c r="AE45" s="154"/>
      <c r="AF45" s="153"/>
      <c r="AG45" s="151"/>
      <c r="AH45" s="154">
        <v>1</v>
      </c>
      <c r="AI45" s="153"/>
      <c r="AJ45" s="151">
        <v>1</v>
      </c>
      <c r="AK45" s="152"/>
      <c r="AL45" s="153"/>
      <c r="AM45" s="151">
        <v>1</v>
      </c>
      <c r="AN45" s="152"/>
      <c r="AO45" s="153"/>
      <c r="AP45" s="151"/>
      <c r="AQ45" s="152"/>
      <c r="AR45" s="153">
        <v>1</v>
      </c>
      <c r="AS45" s="151">
        <v>1</v>
      </c>
      <c r="AT45" s="152"/>
      <c r="AU45" s="153"/>
      <c r="AV45" s="151"/>
      <c r="AW45" s="152"/>
      <c r="AX45" s="153">
        <v>1</v>
      </c>
      <c r="AY45" s="151">
        <v>1</v>
      </c>
      <c r="AZ45" s="152"/>
      <c r="BA45" s="153"/>
      <c r="BB45" s="151"/>
      <c r="BC45" s="154">
        <v>1</v>
      </c>
      <c r="BD45" s="153"/>
      <c r="BE45" s="151"/>
      <c r="BF45" s="152"/>
      <c r="BG45" s="153">
        <v>1</v>
      </c>
      <c r="BH45" s="155">
        <v>1</v>
      </c>
      <c r="BI45" s="152"/>
      <c r="BJ45" s="153"/>
      <c r="BK45" s="42" t="s">
        <v>316</v>
      </c>
    </row>
    <row r="46" spans="1:63" ht="33.75">
      <c r="A46" s="156">
        <f t="shared" si="0"/>
        <v>42</v>
      </c>
      <c r="B46" s="91">
        <v>943</v>
      </c>
      <c r="C46" s="93">
        <v>42235</v>
      </c>
      <c r="D46" s="94">
        <v>190</v>
      </c>
      <c r="E46" s="93">
        <v>42209</v>
      </c>
      <c r="F46" s="91" t="s">
        <v>593</v>
      </c>
      <c r="G46" s="60" t="s">
        <v>886</v>
      </c>
      <c r="H46" s="150" t="s">
        <v>603</v>
      </c>
      <c r="I46" s="151">
        <v>1</v>
      </c>
      <c r="J46" s="152"/>
      <c r="K46" s="153"/>
      <c r="L46" s="151">
        <v>1</v>
      </c>
      <c r="M46" s="152"/>
      <c r="N46" s="153"/>
      <c r="O46" s="151">
        <v>1</v>
      </c>
      <c r="P46" s="152"/>
      <c r="Q46" s="153"/>
      <c r="R46" s="151">
        <v>1</v>
      </c>
      <c r="S46" s="152"/>
      <c r="T46" s="153"/>
      <c r="U46" s="151">
        <v>1</v>
      </c>
      <c r="V46" s="152"/>
      <c r="W46" s="153"/>
      <c r="X46" s="151">
        <v>1</v>
      </c>
      <c r="Y46" s="152"/>
      <c r="Z46" s="153"/>
      <c r="AA46" s="151">
        <v>1</v>
      </c>
      <c r="AB46" s="152"/>
      <c r="AC46" s="153"/>
      <c r="AD46" s="151"/>
      <c r="AE46" s="154">
        <v>1</v>
      </c>
      <c r="AF46" s="153"/>
      <c r="AG46" s="151"/>
      <c r="AH46" s="154">
        <v>1</v>
      </c>
      <c r="AI46" s="153"/>
      <c r="AJ46" s="151">
        <v>1</v>
      </c>
      <c r="AK46" s="152"/>
      <c r="AL46" s="153"/>
      <c r="AM46" s="151">
        <v>1</v>
      </c>
      <c r="AN46" s="152"/>
      <c r="AO46" s="153"/>
      <c r="AP46" s="151"/>
      <c r="AQ46" s="152"/>
      <c r="AR46" s="153">
        <v>1</v>
      </c>
      <c r="AS46" s="151">
        <v>1</v>
      </c>
      <c r="AT46" s="152"/>
      <c r="AU46" s="153"/>
      <c r="AV46" s="151"/>
      <c r="AW46" s="152"/>
      <c r="AX46" s="153">
        <v>1</v>
      </c>
      <c r="AY46" s="151">
        <v>1</v>
      </c>
      <c r="AZ46" s="152"/>
      <c r="BA46" s="153"/>
      <c r="BB46" s="151"/>
      <c r="BC46" s="154"/>
      <c r="BD46" s="153">
        <v>1</v>
      </c>
      <c r="BE46" s="151"/>
      <c r="BF46" s="152"/>
      <c r="BG46" s="153">
        <v>1</v>
      </c>
      <c r="BH46" s="155">
        <v>1</v>
      </c>
      <c r="BI46" s="152"/>
      <c r="BJ46" s="153"/>
      <c r="BK46" s="42" t="s">
        <v>316</v>
      </c>
    </row>
    <row r="47" spans="1:63" ht="22.5">
      <c r="A47" s="156">
        <f t="shared" si="0"/>
        <v>43</v>
      </c>
      <c r="B47" s="91">
        <v>11</v>
      </c>
      <c r="C47" s="93">
        <v>42006</v>
      </c>
      <c r="D47" s="94">
        <v>191</v>
      </c>
      <c r="E47" s="93">
        <v>41995</v>
      </c>
      <c r="F47" s="91" t="s">
        <v>593</v>
      </c>
      <c r="G47" s="60" t="s">
        <v>886</v>
      </c>
      <c r="H47" s="150" t="s">
        <v>553</v>
      </c>
      <c r="I47" s="151">
        <v>1</v>
      </c>
      <c r="J47" s="152"/>
      <c r="K47" s="153"/>
      <c r="L47" s="151">
        <v>1</v>
      </c>
      <c r="M47" s="152"/>
      <c r="N47" s="153"/>
      <c r="O47" s="151">
        <v>1</v>
      </c>
      <c r="P47" s="152"/>
      <c r="Q47" s="153"/>
      <c r="R47" s="151">
        <v>1</v>
      </c>
      <c r="S47" s="152"/>
      <c r="T47" s="153"/>
      <c r="U47" s="151">
        <v>1</v>
      </c>
      <c r="V47" s="152"/>
      <c r="W47" s="153"/>
      <c r="X47" s="151">
        <v>1</v>
      </c>
      <c r="Y47" s="152"/>
      <c r="Z47" s="153"/>
      <c r="AA47" s="151">
        <v>1</v>
      </c>
      <c r="AB47" s="152"/>
      <c r="AC47" s="153"/>
      <c r="AD47" s="151"/>
      <c r="AE47" s="154">
        <v>1</v>
      </c>
      <c r="AF47" s="153"/>
      <c r="AG47" s="151"/>
      <c r="AH47" s="154">
        <v>1</v>
      </c>
      <c r="AI47" s="153"/>
      <c r="AJ47" s="151">
        <v>1</v>
      </c>
      <c r="AK47" s="152"/>
      <c r="AL47" s="153"/>
      <c r="AM47" s="151">
        <v>1</v>
      </c>
      <c r="AN47" s="152"/>
      <c r="AO47" s="153"/>
      <c r="AP47" s="151"/>
      <c r="AQ47" s="152"/>
      <c r="AR47" s="153">
        <v>1</v>
      </c>
      <c r="AS47" s="151">
        <v>1</v>
      </c>
      <c r="AT47" s="152"/>
      <c r="AU47" s="153"/>
      <c r="AV47" s="151"/>
      <c r="AW47" s="152"/>
      <c r="AX47" s="153">
        <v>1</v>
      </c>
      <c r="AY47" s="151">
        <v>1</v>
      </c>
      <c r="AZ47" s="152"/>
      <c r="BA47" s="153"/>
      <c r="BB47" s="151"/>
      <c r="BC47" s="154">
        <v>1</v>
      </c>
      <c r="BD47" s="153"/>
      <c r="BE47" s="151"/>
      <c r="BF47" s="152"/>
      <c r="BG47" s="153">
        <v>1</v>
      </c>
      <c r="BH47" s="155">
        <v>1</v>
      </c>
      <c r="BI47" s="152"/>
      <c r="BJ47" s="153"/>
      <c r="BK47" s="42" t="s">
        <v>316</v>
      </c>
    </row>
    <row r="48" spans="1:63" ht="45">
      <c r="A48" s="156">
        <f t="shared" si="0"/>
        <v>44</v>
      </c>
      <c r="B48" s="91">
        <v>942</v>
      </c>
      <c r="C48" s="93">
        <v>42235</v>
      </c>
      <c r="D48" s="94">
        <v>192</v>
      </c>
      <c r="E48" s="93">
        <v>42212</v>
      </c>
      <c r="F48" s="91" t="s">
        <v>593</v>
      </c>
      <c r="G48" s="60" t="s">
        <v>886</v>
      </c>
      <c r="H48" s="150" t="s">
        <v>284</v>
      </c>
      <c r="I48" s="151">
        <v>1</v>
      </c>
      <c r="J48" s="152"/>
      <c r="K48" s="153"/>
      <c r="L48" s="151">
        <v>1</v>
      </c>
      <c r="M48" s="152"/>
      <c r="N48" s="153"/>
      <c r="O48" s="151">
        <v>1</v>
      </c>
      <c r="P48" s="152"/>
      <c r="Q48" s="153"/>
      <c r="R48" s="151">
        <v>1</v>
      </c>
      <c r="S48" s="152"/>
      <c r="T48" s="153"/>
      <c r="U48" s="151">
        <v>1</v>
      </c>
      <c r="V48" s="152"/>
      <c r="W48" s="153"/>
      <c r="X48" s="151">
        <v>1</v>
      </c>
      <c r="Y48" s="152"/>
      <c r="Z48" s="153"/>
      <c r="AA48" s="151">
        <v>1</v>
      </c>
      <c r="AB48" s="152"/>
      <c r="AC48" s="153"/>
      <c r="AD48" s="151"/>
      <c r="AE48" s="154">
        <v>1</v>
      </c>
      <c r="AF48" s="153"/>
      <c r="AG48" s="151"/>
      <c r="AH48" s="154">
        <v>1</v>
      </c>
      <c r="AI48" s="153"/>
      <c r="AJ48" s="151">
        <v>1</v>
      </c>
      <c r="AK48" s="152"/>
      <c r="AL48" s="153"/>
      <c r="AM48" s="151">
        <v>1</v>
      </c>
      <c r="AN48" s="152"/>
      <c r="AO48" s="153"/>
      <c r="AP48" s="151"/>
      <c r="AQ48" s="152"/>
      <c r="AR48" s="153">
        <v>1</v>
      </c>
      <c r="AS48" s="151">
        <v>1</v>
      </c>
      <c r="AT48" s="152"/>
      <c r="AU48" s="153"/>
      <c r="AV48" s="151"/>
      <c r="AW48" s="152"/>
      <c r="AX48" s="153">
        <v>1</v>
      </c>
      <c r="AY48" s="151">
        <v>1</v>
      </c>
      <c r="AZ48" s="152"/>
      <c r="BA48" s="153"/>
      <c r="BB48" s="151"/>
      <c r="BC48" s="154">
        <v>1</v>
      </c>
      <c r="BD48" s="153"/>
      <c r="BE48" s="151"/>
      <c r="BF48" s="152"/>
      <c r="BG48" s="153">
        <v>1</v>
      </c>
      <c r="BH48" s="155">
        <v>1</v>
      </c>
      <c r="BI48" s="152"/>
      <c r="BJ48" s="153"/>
      <c r="BK48" s="42" t="s">
        <v>316</v>
      </c>
    </row>
    <row r="49" spans="1:63" ht="45">
      <c r="A49" s="156">
        <f t="shared" si="0"/>
        <v>45</v>
      </c>
      <c r="B49" s="91">
        <v>16</v>
      </c>
      <c r="C49" s="93">
        <v>42013</v>
      </c>
      <c r="D49" s="94">
        <v>196</v>
      </c>
      <c r="E49" s="93">
        <v>41996</v>
      </c>
      <c r="F49" s="91" t="s">
        <v>593</v>
      </c>
      <c r="G49" s="60" t="s">
        <v>886</v>
      </c>
      <c r="H49" s="150" t="s">
        <v>555</v>
      </c>
      <c r="I49" s="151">
        <v>1</v>
      </c>
      <c r="J49" s="152"/>
      <c r="K49" s="153"/>
      <c r="L49" s="151">
        <v>1</v>
      </c>
      <c r="M49" s="152"/>
      <c r="N49" s="153"/>
      <c r="O49" s="151">
        <v>1</v>
      </c>
      <c r="P49" s="152"/>
      <c r="Q49" s="153"/>
      <c r="R49" s="151">
        <v>1</v>
      </c>
      <c r="S49" s="152"/>
      <c r="T49" s="153"/>
      <c r="U49" s="151">
        <v>1</v>
      </c>
      <c r="V49" s="152"/>
      <c r="W49" s="153"/>
      <c r="X49" s="151">
        <v>1</v>
      </c>
      <c r="Y49" s="152"/>
      <c r="Z49" s="153"/>
      <c r="AA49" s="151">
        <v>1</v>
      </c>
      <c r="AB49" s="152"/>
      <c r="AC49" s="153"/>
      <c r="AD49" s="151"/>
      <c r="AE49" s="154">
        <v>1</v>
      </c>
      <c r="AF49" s="153"/>
      <c r="AG49" s="151"/>
      <c r="AH49" s="154">
        <v>1</v>
      </c>
      <c r="AI49" s="153"/>
      <c r="AJ49" s="151">
        <v>1</v>
      </c>
      <c r="AK49" s="152"/>
      <c r="AL49" s="153"/>
      <c r="AM49" s="151">
        <v>1</v>
      </c>
      <c r="AN49" s="152"/>
      <c r="AO49" s="153"/>
      <c r="AP49" s="151"/>
      <c r="AQ49" s="152"/>
      <c r="AR49" s="153">
        <v>1</v>
      </c>
      <c r="AS49" s="151">
        <v>1</v>
      </c>
      <c r="AT49" s="152"/>
      <c r="AU49" s="153"/>
      <c r="AV49" s="151"/>
      <c r="AW49" s="152"/>
      <c r="AX49" s="153">
        <v>1</v>
      </c>
      <c r="AY49" s="151">
        <v>1</v>
      </c>
      <c r="AZ49" s="152"/>
      <c r="BA49" s="153"/>
      <c r="BB49" s="151"/>
      <c r="BC49" s="154">
        <v>1</v>
      </c>
      <c r="BD49" s="153"/>
      <c r="BE49" s="151"/>
      <c r="BF49" s="152"/>
      <c r="BG49" s="153">
        <v>1</v>
      </c>
      <c r="BH49" s="155">
        <v>1</v>
      </c>
      <c r="BI49" s="152"/>
      <c r="BJ49" s="153"/>
      <c r="BK49" s="42" t="s">
        <v>316</v>
      </c>
    </row>
    <row r="50" spans="1:63" ht="33.75">
      <c r="A50" s="156">
        <f t="shared" si="0"/>
        <v>46</v>
      </c>
      <c r="B50" s="91">
        <v>1083</v>
      </c>
      <c r="C50" s="93">
        <v>42248</v>
      </c>
      <c r="D50" s="94">
        <v>202</v>
      </c>
      <c r="E50" s="93">
        <v>42230</v>
      </c>
      <c r="F50" s="91" t="s">
        <v>593</v>
      </c>
      <c r="G50" s="60" t="s">
        <v>886</v>
      </c>
      <c r="H50" s="150" t="s">
        <v>626</v>
      </c>
      <c r="I50" s="151">
        <v>1</v>
      </c>
      <c r="J50" s="152"/>
      <c r="K50" s="153"/>
      <c r="L50" s="151">
        <v>1</v>
      </c>
      <c r="M50" s="152"/>
      <c r="N50" s="153"/>
      <c r="O50" s="151">
        <v>1</v>
      </c>
      <c r="P50" s="152"/>
      <c r="Q50" s="153"/>
      <c r="R50" s="151">
        <v>1</v>
      </c>
      <c r="S50" s="152"/>
      <c r="T50" s="153"/>
      <c r="U50" s="151">
        <v>1</v>
      </c>
      <c r="V50" s="152"/>
      <c r="W50" s="153"/>
      <c r="X50" s="151">
        <v>1</v>
      </c>
      <c r="Y50" s="152"/>
      <c r="Z50" s="153"/>
      <c r="AA50" s="151">
        <v>1</v>
      </c>
      <c r="AB50" s="152"/>
      <c r="AC50" s="153"/>
      <c r="AD50" s="151">
        <v>1</v>
      </c>
      <c r="AE50" s="154"/>
      <c r="AF50" s="153"/>
      <c r="AG50" s="151"/>
      <c r="AH50" s="154">
        <v>1</v>
      </c>
      <c r="AI50" s="153"/>
      <c r="AJ50" s="151">
        <v>1</v>
      </c>
      <c r="AK50" s="152"/>
      <c r="AL50" s="153"/>
      <c r="AM50" s="151">
        <v>1</v>
      </c>
      <c r="AN50" s="152"/>
      <c r="AO50" s="153"/>
      <c r="AP50" s="151"/>
      <c r="AQ50" s="152"/>
      <c r="AR50" s="153">
        <v>1</v>
      </c>
      <c r="AS50" s="151">
        <v>1</v>
      </c>
      <c r="AT50" s="152"/>
      <c r="AU50" s="153"/>
      <c r="AV50" s="151"/>
      <c r="AW50" s="152"/>
      <c r="AX50" s="153">
        <v>1</v>
      </c>
      <c r="AY50" s="151">
        <v>1</v>
      </c>
      <c r="AZ50" s="152"/>
      <c r="BA50" s="153"/>
      <c r="BB50" s="151"/>
      <c r="BC50" s="154"/>
      <c r="BD50" s="153">
        <v>1</v>
      </c>
      <c r="BE50" s="151">
        <v>1</v>
      </c>
      <c r="BF50" s="152"/>
      <c r="BG50" s="153"/>
      <c r="BH50" s="155">
        <v>1</v>
      </c>
      <c r="BI50" s="152"/>
      <c r="BJ50" s="153"/>
      <c r="BK50" s="42" t="s">
        <v>316</v>
      </c>
    </row>
    <row r="51" spans="1:63" ht="33.75">
      <c r="A51" s="156">
        <f t="shared" si="0"/>
        <v>47</v>
      </c>
      <c r="B51" s="91">
        <v>1064</v>
      </c>
      <c r="C51" s="93">
        <v>42237</v>
      </c>
      <c r="D51" s="94">
        <v>205</v>
      </c>
      <c r="E51" s="93">
        <v>42234</v>
      </c>
      <c r="F51" s="91" t="s">
        <v>593</v>
      </c>
      <c r="G51" s="60" t="s">
        <v>886</v>
      </c>
      <c r="H51" s="150" t="s">
        <v>1021</v>
      </c>
      <c r="I51" s="151">
        <v>1</v>
      </c>
      <c r="J51" s="152"/>
      <c r="K51" s="153"/>
      <c r="L51" s="151">
        <v>1</v>
      </c>
      <c r="M51" s="152"/>
      <c r="N51" s="153"/>
      <c r="O51" s="151">
        <v>1</v>
      </c>
      <c r="P51" s="152"/>
      <c r="Q51" s="153"/>
      <c r="R51" s="151">
        <v>1</v>
      </c>
      <c r="S51" s="152"/>
      <c r="T51" s="153"/>
      <c r="U51" s="151">
        <v>1</v>
      </c>
      <c r="V51" s="152"/>
      <c r="W51" s="153"/>
      <c r="X51" s="151">
        <v>1</v>
      </c>
      <c r="Y51" s="152"/>
      <c r="Z51" s="153"/>
      <c r="AA51" s="151">
        <v>1</v>
      </c>
      <c r="AB51" s="152"/>
      <c r="AC51" s="153"/>
      <c r="AD51" s="151">
        <v>1</v>
      </c>
      <c r="AE51" s="154"/>
      <c r="AF51" s="153"/>
      <c r="AG51" s="151"/>
      <c r="AH51" s="154">
        <v>1</v>
      </c>
      <c r="AI51" s="153"/>
      <c r="AJ51" s="151">
        <v>1</v>
      </c>
      <c r="AK51" s="152"/>
      <c r="AL51" s="153"/>
      <c r="AM51" s="151">
        <v>1</v>
      </c>
      <c r="AN51" s="152"/>
      <c r="AO51" s="153"/>
      <c r="AP51" s="151"/>
      <c r="AQ51" s="152"/>
      <c r="AR51" s="153">
        <v>1</v>
      </c>
      <c r="AS51" s="151">
        <v>1</v>
      </c>
      <c r="AT51" s="152"/>
      <c r="AU51" s="153"/>
      <c r="AV51" s="151"/>
      <c r="AW51" s="152"/>
      <c r="AX51" s="153">
        <v>1</v>
      </c>
      <c r="AY51" s="151">
        <v>1</v>
      </c>
      <c r="AZ51" s="152"/>
      <c r="BA51" s="153"/>
      <c r="BB51" s="151"/>
      <c r="BC51" s="154">
        <v>1</v>
      </c>
      <c r="BD51" s="153"/>
      <c r="BE51" s="151">
        <v>1</v>
      </c>
      <c r="BF51" s="152"/>
      <c r="BG51" s="153"/>
      <c r="BH51" s="155">
        <v>1</v>
      </c>
      <c r="BI51" s="152"/>
      <c r="BJ51" s="153"/>
      <c r="BK51" s="42" t="s">
        <v>316</v>
      </c>
    </row>
    <row r="52" spans="1:63" ht="45">
      <c r="A52" s="156">
        <f t="shared" si="0"/>
        <v>48</v>
      </c>
      <c r="B52" s="91">
        <v>965</v>
      </c>
      <c r="C52" s="93">
        <v>42235</v>
      </c>
      <c r="D52" s="94">
        <v>206</v>
      </c>
      <c r="E52" s="93">
        <v>42235</v>
      </c>
      <c r="F52" s="91" t="s">
        <v>593</v>
      </c>
      <c r="G52" s="60" t="s">
        <v>886</v>
      </c>
      <c r="H52" s="150" t="s">
        <v>285</v>
      </c>
      <c r="I52" s="151">
        <v>1</v>
      </c>
      <c r="J52" s="152"/>
      <c r="K52" s="153"/>
      <c r="L52" s="151">
        <v>1</v>
      </c>
      <c r="M52" s="152"/>
      <c r="N52" s="153"/>
      <c r="O52" s="151">
        <v>1</v>
      </c>
      <c r="P52" s="152"/>
      <c r="Q52" s="153"/>
      <c r="R52" s="151">
        <v>1</v>
      </c>
      <c r="S52" s="152"/>
      <c r="T52" s="153"/>
      <c r="U52" s="151">
        <v>1</v>
      </c>
      <c r="V52" s="152"/>
      <c r="W52" s="153"/>
      <c r="X52" s="151">
        <v>1</v>
      </c>
      <c r="Y52" s="152"/>
      <c r="Z52" s="153"/>
      <c r="AA52" s="151">
        <v>1</v>
      </c>
      <c r="AB52" s="152"/>
      <c r="AC52" s="153"/>
      <c r="AD52" s="151"/>
      <c r="AE52" s="154">
        <v>1</v>
      </c>
      <c r="AF52" s="153"/>
      <c r="AG52" s="151"/>
      <c r="AH52" s="154">
        <v>1</v>
      </c>
      <c r="AI52" s="153"/>
      <c r="AJ52" s="151">
        <v>1</v>
      </c>
      <c r="AK52" s="152"/>
      <c r="AL52" s="153"/>
      <c r="AM52" s="151">
        <v>1</v>
      </c>
      <c r="AN52" s="152"/>
      <c r="AO52" s="153"/>
      <c r="AP52" s="151"/>
      <c r="AQ52" s="152"/>
      <c r="AR52" s="153">
        <v>1</v>
      </c>
      <c r="AS52" s="151">
        <v>1</v>
      </c>
      <c r="AT52" s="152"/>
      <c r="AU52" s="153"/>
      <c r="AV52" s="151"/>
      <c r="AW52" s="152"/>
      <c r="AX52" s="153">
        <v>1</v>
      </c>
      <c r="AY52" s="151">
        <v>1</v>
      </c>
      <c r="AZ52" s="152"/>
      <c r="BA52" s="153"/>
      <c r="BB52" s="151"/>
      <c r="BC52" s="154">
        <v>1</v>
      </c>
      <c r="BD52" s="153"/>
      <c r="BE52" s="151">
        <v>1</v>
      </c>
      <c r="BF52" s="152"/>
      <c r="BG52" s="153"/>
      <c r="BH52" s="155">
        <v>1</v>
      </c>
      <c r="BI52" s="152"/>
      <c r="BJ52" s="153"/>
      <c r="BK52" s="42" t="s">
        <v>316</v>
      </c>
    </row>
    <row r="53" spans="1:63" ht="33.75">
      <c r="A53" s="156">
        <f t="shared" si="0"/>
        <v>49</v>
      </c>
      <c r="B53" s="91">
        <v>1085</v>
      </c>
      <c r="C53" s="93">
        <v>42248</v>
      </c>
      <c r="D53" s="94">
        <v>208</v>
      </c>
      <c r="E53" s="93">
        <v>42237</v>
      </c>
      <c r="F53" s="91" t="s">
        <v>593</v>
      </c>
      <c r="G53" s="60" t="s">
        <v>886</v>
      </c>
      <c r="H53" s="150" t="s">
        <v>1023</v>
      </c>
      <c r="I53" s="151">
        <v>1</v>
      </c>
      <c r="J53" s="152"/>
      <c r="K53" s="153"/>
      <c r="L53" s="151">
        <v>1</v>
      </c>
      <c r="M53" s="152"/>
      <c r="N53" s="153"/>
      <c r="O53" s="151">
        <v>1</v>
      </c>
      <c r="P53" s="152"/>
      <c r="Q53" s="153"/>
      <c r="R53" s="151">
        <v>1</v>
      </c>
      <c r="S53" s="152"/>
      <c r="T53" s="153"/>
      <c r="U53" s="151">
        <v>1</v>
      </c>
      <c r="V53" s="152"/>
      <c r="W53" s="153"/>
      <c r="X53" s="151">
        <v>1</v>
      </c>
      <c r="Y53" s="152"/>
      <c r="Z53" s="153"/>
      <c r="AA53" s="151">
        <v>1</v>
      </c>
      <c r="AB53" s="152"/>
      <c r="AC53" s="153"/>
      <c r="AD53" s="151"/>
      <c r="AE53" s="154">
        <v>1</v>
      </c>
      <c r="AF53" s="153"/>
      <c r="AG53" s="151"/>
      <c r="AH53" s="154">
        <v>1</v>
      </c>
      <c r="AI53" s="153"/>
      <c r="AJ53" s="151">
        <v>1</v>
      </c>
      <c r="AK53" s="152"/>
      <c r="AL53" s="153"/>
      <c r="AM53" s="151">
        <v>1</v>
      </c>
      <c r="AN53" s="152"/>
      <c r="AO53" s="153"/>
      <c r="AP53" s="151"/>
      <c r="AQ53" s="152"/>
      <c r="AR53" s="153">
        <v>1</v>
      </c>
      <c r="AS53" s="151">
        <v>1</v>
      </c>
      <c r="AT53" s="152"/>
      <c r="AU53" s="153"/>
      <c r="AV53" s="151"/>
      <c r="AW53" s="152"/>
      <c r="AX53" s="153">
        <v>1</v>
      </c>
      <c r="AY53" s="151">
        <v>1</v>
      </c>
      <c r="AZ53" s="152"/>
      <c r="BA53" s="153"/>
      <c r="BB53" s="151"/>
      <c r="BC53" s="154"/>
      <c r="BD53" s="153">
        <v>1</v>
      </c>
      <c r="BE53" s="151">
        <v>1</v>
      </c>
      <c r="BF53" s="152"/>
      <c r="BG53" s="153"/>
      <c r="BH53" s="155">
        <v>1</v>
      </c>
      <c r="BI53" s="152"/>
      <c r="BJ53" s="153"/>
      <c r="BK53" s="42" t="s">
        <v>316</v>
      </c>
    </row>
    <row r="54" spans="1:63" ht="33.75">
      <c r="A54" s="156">
        <f t="shared" si="0"/>
        <v>50</v>
      </c>
      <c r="B54" s="91">
        <v>1080</v>
      </c>
      <c r="C54" s="93">
        <v>42248</v>
      </c>
      <c r="D54" s="94">
        <v>212</v>
      </c>
      <c r="E54" s="93">
        <v>42248</v>
      </c>
      <c r="F54" s="91" t="s">
        <v>593</v>
      </c>
      <c r="G54" s="60" t="s">
        <v>886</v>
      </c>
      <c r="H54" s="150" t="s">
        <v>1022</v>
      </c>
      <c r="I54" s="151">
        <v>1</v>
      </c>
      <c r="J54" s="152"/>
      <c r="K54" s="153"/>
      <c r="L54" s="151">
        <v>1</v>
      </c>
      <c r="M54" s="152"/>
      <c r="N54" s="153"/>
      <c r="O54" s="151">
        <v>1</v>
      </c>
      <c r="P54" s="152"/>
      <c r="Q54" s="153"/>
      <c r="R54" s="151">
        <v>1</v>
      </c>
      <c r="S54" s="152"/>
      <c r="T54" s="153"/>
      <c r="U54" s="151">
        <v>1</v>
      </c>
      <c r="V54" s="152"/>
      <c r="W54" s="153"/>
      <c r="X54" s="151">
        <v>1</v>
      </c>
      <c r="Y54" s="152"/>
      <c r="Z54" s="153"/>
      <c r="AA54" s="151">
        <v>1</v>
      </c>
      <c r="AB54" s="152"/>
      <c r="AC54" s="153"/>
      <c r="AD54" s="151">
        <v>1</v>
      </c>
      <c r="AE54" s="154"/>
      <c r="AF54" s="153"/>
      <c r="AG54" s="151"/>
      <c r="AH54" s="154">
        <v>1</v>
      </c>
      <c r="AI54" s="153"/>
      <c r="AJ54" s="151">
        <v>1</v>
      </c>
      <c r="AK54" s="152"/>
      <c r="AL54" s="153"/>
      <c r="AM54" s="151">
        <v>1</v>
      </c>
      <c r="AN54" s="152"/>
      <c r="AO54" s="153"/>
      <c r="AP54" s="151"/>
      <c r="AQ54" s="152"/>
      <c r="AR54" s="153">
        <v>1</v>
      </c>
      <c r="AS54" s="151">
        <v>1</v>
      </c>
      <c r="AT54" s="152"/>
      <c r="AU54" s="153"/>
      <c r="AV54" s="151"/>
      <c r="AW54" s="152"/>
      <c r="AX54" s="153">
        <v>1</v>
      </c>
      <c r="AY54" s="151">
        <v>1</v>
      </c>
      <c r="AZ54" s="152"/>
      <c r="BA54" s="153"/>
      <c r="BB54" s="151"/>
      <c r="BC54" s="154"/>
      <c r="BD54" s="153">
        <v>1</v>
      </c>
      <c r="BE54" s="151">
        <v>1</v>
      </c>
      <c r="BF54" s="152"/>
      <c r="BG54" s="153"/>
      <c r="BH54" s="155">
        <v>1</v>
      </c>
      <c r="BI54" s="152"/>
      <c r="BJ54" s="153"/>
      <c r="BK54" s="42" t="s">
        <v>316</v>
      </c>
    </row>
    <row r="55" spans="1:63" ht="45">
      <c r="A55" s="156">
        <f t="shared" si="0"/>
        <v>51</v>
      </c>
      <c r="B55" s="91">
        <v>1138</v>
      </c>
      <c r="C55" s="93">
        <v>42263</v>
      </c>
      <c r="D55" s="94">
        <v>225</v>
      </c>
      <c r="E55" s="93">
        <v>42256</v>
      </c>
      <c r="F55" s="91" t="s">
        <v>593</v>
      </c>
      <c r="G55" s="60" t="s">
        <v>886</v>
      </c>
      <c r="H55" s="150" t="s">
        <v>439</v>
      </c>
      <c r="I55" s="151">
        <v>1</v>
      </c>
      <c r="J55" s="152"/>
      <c r="K55" s="153"/>
      <c r="L55" s="151">
        <v>1</v>
      </c>
      <c r="M55" s="152"/>
      <c r="N55" s="153"/>
      <c r="O55" s="151">
        <v>1</v>
      </c>
      <c r="P55" s="152"/>
      <c r="Q55" s="153"/>
      <c r="R55" s="151">
        <v>1</v>
      </c>
      <c r="S55" s="152"/>
      <c r="T55" s="153"/>
      <c r="U55" s="151">
        <v>1</v>
      </c>
      <c r="V55" s="152"/>
      <c r="W55" s="153"/>
      <c r="X55" s="151">
        <v>1</v>
      </c>
      <c r="Y55" s="152"/>
      <c r="Z55" s="153"/>
      <c r="AA55" s="151">
        <v>1</v>
      </c>
      <c r="AB55" s="152"/>
      <c r="AC55" s="153"/>
      <c r="AD55" s="151"/>
      <c r="AE55" s="154">
        <v>1</v>
      </c>
      <c r="AF55" s="153"/>
      <c r="AG55" s="151"/>
      <c r="AH55" s="154">
        <v>1</v>
      </c>
      <c r="AI55" s="153"/>
      <c r="AJ55" s="151">
        <v>1</v>
      </c>
      <c r="AK55" s="152"/>
      <c r="AL55" s="153"/>
      <c r="AM55" s="151">
        <v>1</v>
      </c>
      <c r="AN55" s="152"/>
      <c r="AO55" s="153"/>
      <c r="AP55" s="151"/>
      <c r="AQ55" s="152"/>
      <c r="AR55" s="153">
        <v>1</v>
      </c>
      <c r="AS55" s="151">
        <v>1</v>
      </c>
      <c r="AT55" s="152"/>
      <c r="AU55" s="153"/>
      <c r="AV55" s="151"/>
      <c r="AW55" s="152"/>
      <c r="AX55" s="153">
        <v>1</v>
      </c>
      <c r="AY55" s="151">
        <v>1</v>
      </c>
      <c r="AZ55" s="152"/>
      <c r="BA55" s="153"/>
      <c r="BB55" s="151">
        <v>1</v>
      </c>
      <c r="BC55" s="154"/>
      <c r="BD55" s="153"/>
      <c r="BE55" s="151">
        <v>1</v>
      </c>
      <c r="BF55" s="152"/>
      <c r="BG55" s="153"/>
      <c r="BH55" s="155">
        <v>1</v>
      </c>
      <c r="BI55" s="152"/>
      <c r="BJ55" s="153"/>
      <c r="BK55" s="42" t="s">
        <v>316</v>
      </c>
    </row>
    <row r="56" spans="1:63" ht="33.75">
      <c r="A56" s="156">
        <f t="shared" si="0"/>
        <v>52</v>
      </c>
      <c r="B56" s="91">
        <v>1139</v>
      </c>
      <c r="C56" s="93">
        <v>42263</v>
      </c>
      <c r="D56" s="94">
        <v>226</v>
      </c>
      <c r="E56" s="93">
        <v>42257</v>
      </c>
      <c r="F56" s="91" t="s">
        <v>593</v>
      </c>
      <c r="G56" s="60" t="s">
        <v>886</v>
      </c>
      <c r="H56" s="150" t="s">
        <v>440</v>
      </c>
      <c r="I56" s="151">
        <v>1</v>
      </c>
      <c r="J56" s="152"/>
      <c r="K56" s="153"/>
      <c r="L56" s="151">
        <v>1</v>
      </c>
      <c r="M56" s="152"/>
      <c r="N56" s="153"/>
      <c r="O56" s="151">
        <v>1</v>
      </c>
      <c r="P56" s="152"/>
      <c r="Q56" s="153"/>
      <c r="R56" s="151">
        <v>1</v>
      </c>
      <c r="S56" s="152"/>
      <c r="T56" s="153"/>
      <c r="U56" s="151">
        <v>1</v>
      </c>
      <c r="V56" s="152"/>
      <c r="W56" s="153"/>
      <c r="X56" s="151">
        <v>1</v>
      </c>
      <c r="Y56" s="152"/>
      <c r="Z56" s="153"/>
      <c r="AA56" s="151">
        <v>1</v>
      </c>
      <c r="AB56" s="152"/>
      <c r="AC56" s="153"/>
      <c r="AD56" s="151"/>
      <c r="AE56" s="154">
        <v>1</v>
      </c>
      <c r="AF56" s="153"/>
      <c r="AG56" s="151"/>
      <c r="AH56" s="154">
        <v>1</v>
      </c>
      <c r="AI56" s="153"/>
      <c r="AJ56" s="151">
        <v>1</v>
      </c>
      <c r="AK56" s="152"/>
      <c r="AL56" s="153"/>
      <c r="AM56" s="151">
        <v>1</v>
      </c>
      <c r="AN56" s="152"/>
      <c r="AO56" s="153"/>
      <c r="AP56" s="151"/>
      <c r="AQ56" s="152"/>
      <c r="AR56" s="153">
        <v>1</v>
      </c>
      <c r="AS56" s="151">
        <v>1</v>
      </c>
      <c r="AT56" s="152"/>
      <c r="AU56" s="153"/>
      <c r="AV56" s="151"/>
      <c r="AW56" s="152"/>
      <c r="AX56" s="153">
        <v>1</v>
      </c>
      <c r="AY56" s="151">
        <v>1</v>
      </c>
      <c r="AZ56" s="152"/>
      <c r="BA56" s="153"/>
      <c r="BB56" s="151">
        <v>1</v>
      </c>
      <c r="BC56" s="154"/>
      <c r="BD56" s="153"/>
      <c r="BE56" s="151"/>
      <c r="BF56" s="152"/>
      <c r="BG56" s="153">
        <v>1</v>
      </c>
      <c r="BH56" s="155">
        <v>1</v>
      </c>
      <c r="BI56" s="152"/>
      <c r="BJ56" s="153"/>
      <c r="BK56" s="42" t="s">
        <v>316</v>
      </c>
    </row>
    <row r="57" spans="1:63" ht="22.5">
      <c r="A57" s="156">
        <f t="shared" si="0"/>
        <v>53</v>
      </c>
      <c r="B57" s="91">
        <v>1186</v>
      </c>
      <c r="C57" s="93">
        <v>42275</v>
      </c>
      <c r="D57" s="94">
        <v>231</v>
      </c>
      <c r="E57" s="93">
        <v>42269</v>
      </c>
      <c r="F57" s="91" t="s">
        <v>593</v>
      </c>
      <c r="G57" s="60" t="s">
        <v>886</v>
      </c>
      <c r="H57" s="150" t="s">
        <v>441</v>
      </c>
      <c r="I57" s="151">
        <v>1</v>
      </c>
      <c r="J57" s="152"/>
      <c r="K57" s="153"/>
      <c r="L57" s="151">
        <v>1</v>
      </c>
      <c r="M57" s="152"/>
      <c r="N57" s="153"/>
      <c r="O57" s="151">
        <v>1</v>
      </c>
      <c r="P57" s="152"/>
      <c r="Q57" s="153"/>
      <c r="R57" s="151">
        <v>1</v>
      </c>
      <c r="S57" s="152"/>
      <c r="T57" s="153"/>
      <c r="U57" s="151">
        <v>1</v>
      </c>
      <c r="V57" s="152"/>
      <c r="W57" s="153"/>
      <c r="X57" s="151">
        <v>1</v>
      </c>
      <c r="Y57" s="152"/>
      <c r="Z57" s="153"/>
      <c r="AA57" s="151">
        <v>1</v>
      </c>
      <c r="AB57" s="152"/>
      <c r="AC57" s="153"/>
      <c r="AD57" s="151"/>
      <c r="AE57" s="154">
        <v>1</v>
      </c>
      <c r="AF57" s="153"/>
      <c r="AG57" s="151"/>
      <c r="AH57" s="154">
        <v>1</v>
      </c>
      <c r="AI57" s="153"/>
      <c r="AJ57" s="151">
        <v>1</v>
      </c>
      <c r="AK57" s="152"/>
      <c r="AL57" s="153"/>
      <c r="AM57" s="151">
        <v>1</v>
      </c>
      <c r="AN57" s="152"/>
      <c r="AO57" s="153"/>
      <c r="AP57" s="151"/>
      <c r="AQ57" s="152"/>
      <c r="AR57" s="153">
        <v>1</v>
      </c>
      <c r="AS57" s="151">
        <v>1</v>
      </c>
      <c r="AT57" s="152"/>
      <c r="AU57" s="153"/>
      <c r="AV57" s="151"/>
      <c r="AW57" s="152"/>
      <c r="AX57" s="153">
        <v>1</v>
      </c>
      <c r="AY57" s="151">
        <v>1</v>
      </c>
      <c r="AZ57" s="152"/>
      <c r="BA57" s="153"/>
      <c r="BB57" s="151"/>
      <c r="BC57" s="154">
        <v>1</v>
      </c>
      <c r="BD57" s="153"/>
      <c r="BE57" s="151"/>
      <c r="BF57" s="152"/>
      <c r="BG57" s="153">
        <v>1</v>
      </c>
      <c r="BH57" s="155">
        <v>1</v>
      </c>
      <c r="BI57" s="152"/>
      <c r="BJ57" s="153"/>
      <c r="BK57" s="42" t="s">
        <v>316</v>
      </c>
    </row>
    <row r="58" spans="1:63" ht="45">
      <c r="A58" s="156">
        <f t="shared" si="0"/>
        <v>54</v>
      </c>
      <c r="B58" s="91">
        <v>1229</v>
      </c>
      <c r="C58" s="93">
        <v>42284</v>
      </c>
      <c r="D58" s="94">
        <v>237</v>
      </c>
      <c r="E58" s="93">
        <v>42276</v>
      </c>
      <c r="F58" s="91" t="s">
        <v>593</v>
      </c>
      <c r="G58" s="60" t="s">
        <v>886</v>
      </c>
      <c r="H58" s="150" t="s">
        <v>959</v>
      </c>
      <c r="I58" s="151">
        <v>1</v>
      </c>
      <c r="J58" s="152"/>
      <c r="K58" s="153"/>
      <c r="L58" s="151">
        <v>1</v>
      </c>
      <c r="M58" s="152"/>
      <c r="N58" s="153"/>
      <c r="O58" s="151">
        <v>1</v>
      </c>
      <c r="P58" s="152"/>
      <c r="Q58" s="153"/>
      <c r="R58" s="151">
        <v>1</v>
      </c>
      <c r="S58" s="152"/>
      <c r="T58" s="153"/>
      <c r="U58" s="151">
        <v>1</v>
      </c>
      <c r="V58" s="152"/>
      <c r="W58" s="153"/>
      <c r="X58" s="151">
        <v>1</v>
      </c>
      <c r="Y58" s="152"/>
      <c r="Z58" s="153"/>
      <c r="AA58" s="151">
        <v>1</v>
      </c>
      <c r="AB58" s="152"/>
      <c r="AC58" s="153"/>
      <c r="AD58" s="151"/>
      <c r="AE58" s="154">
        <v>1</v>
      </c>
      <c r="AF58" s="153"/>
      <c r="AG58" s="151"/>
      <c r="AH58" s="154">
        <v>1</v>
      </c>
      <c r="AI58" s="153"/>
      <c r="AJ58" s="151">
        <v>1</v>
      </c>
      <c r="AK58" s="152"/>
      <c r="AL58" s="153"/>
      <c r="AM58" s="151">
        <v>1</v>
      </c>
      <c r="AN58" s="152"/>
      <c r="AO58" s="153"/>
      <c r="AP58" s="151"/>
      <c r="AQ58" s="152"/>
      <c r="AR58" s="153">
        <v>1</v>
      </c>
      <c r="AS58" s="151">
        <v>1</v>
      </c>
      <c r="AT58" s="152"/>
      <c r="AU58" s="153"/>
      <c r="AV58" s="151"/>
      <c r="AW58" s="152"/>
      <c r="AX58" s="153">
        <v>1</v>
      </c>
      <c r="AY58" s="151">
        <v>1</v>
      </c>
      <c r="AZ58" s="152"/>
      <c r="BA58" s="153"/>
      <c r="BB58" s="151">
        <v>1</v>
      </c>
      <c r="BC58" s="154"/>
      <c r="BD58" s="153"/>
      <c r="BE58" s="151"/>
      <c r="BF58" s="152"/>
      <c r="BG58" s="153">
        <v>1</v>
      </c>
      <c r="BH58" s="155">
        <v>1</v>
      </c>
      <c r="BI58" s="152"/>
      <c r="BJ58" s="153"/>
      <c r="BK58" s="42" t="s">
        <v>316</v>
      </c>
    </row>
    <row r="59" spans="1:63" ht="33.75">
      <c r="A59" s="156">
        <f t="shared" si="0"/>
        <v>55</v>
      </c>
      <c r="B59" s="91">
        <v>1280</v>
      </c>
      <c r="C59" s="93">
        <v>42296</v>
      </c>
      <c r="D59" s="94">
        <v>245</v>
      </c>
      <c r="E59" s="93">
        <v>42283</v>
      </c>
      <c r="F59" s="91" t="s">
        <v>593</v>
      </c>
      <c r="G59" s="60" t="s">
        <v>886</v>
      </c>
      <c r="H59" s="150" t="s">
        <v>387</v>
      </c>
      <c r="I59" s="151">
        <v>1</v>
      </c>
      <c r="J59" s="152"/>
      <c r="K59" s="153"/>
      <c r="L59" s="151">
        <v>1</v>
      </c>
      <c r="M59" s="152"/>
      <c r="N59" s="153"/>
      <c r="O59" s="151">
        <v>1</v>
      </c>
      <c r="P59" s="152"/>
      <c r="Q59" s="153"/>
      <c r="R59" s="151">
        <v>1</v>
      </c>
      <c r="S59" s="152"/>
      <c r="T59" s="153"/>
      <c r="U59" s="151">
        <v>1</v>
      </c>
      <c r="V59" s="152"/>
      <c r="W59" s="153"/>
      <c r="X59" s="151">
        <v>1</v>
      </c>
      <c r="Y59" s="152"/>
      <c r="Z59" s="153"/>
      <c r="AA59" s="151">
        <v>1</v>
      </c>
      <c r="AB59" s="152"/>
      <c r="AC59" s="153"/>
      <c r="AD59" s="151">
        <v>1</v>
      </c>
      <c r="AE59" s="154"/>
      <c r="AF59" s="153"/>
      <c r="AG59" s="151"/>
      <c r="AH59" s="154">
        <v>1</v>
      </c>
      <c r="AI59" s="153"/>
      <c r="AJ59" s="151">
        <v>1</v>
      </c>
      <c r="AK59" s="152"/>
      <c r="AL59" s="153"/>
      <c r="AM59" s="151">
        <v>1</v>
      </c>
      <c r="AN59" s="152"/>
      <c r="AO59" s="153"/>
      <c r="AP59" s="151"/>
      <c r="AQ59" s="152"/>
      <c r="AR59" s="153">
        <v>1</v>
      </c>
      <c r="AS59" s="151">
        <v>1</v>
      </c>
      <c r="AT59" s="152"/>
      <c r="AU59" s="153"/>
      <c r="AV59" s="151"/>
      <c r="AW59" s="152"/>
      <c r="AX59" s="153">
        <v>1</v>
      </c>
      <c r="AY59" s="151">
        <v>1</v>
      </c>
      <c r="AZ59" s="152"/>
      <c r="BA59" s="153"/>
      <c r="BB59" s="151"/>
      <c r="BC59" s="154"/>
      <c r="BD59" s="153">
        <v>1</v>
      </c>
      <c r="BE59" s="151"/>
      <c r="BF59" s="152"/>
      <c r="BG59" s="153">
        <v>1</v>
      </c>
      <c r="BH59" s="155">
        <v>1</v>
      </c>
      <c r="BI59" s="152"/>
      <c r="BJ59" s="153"/>
      <c r="BK59" s="42" t="s">
        <v>316</v>
      </c>
    </row>
    <row r="60" spans="1:63" ht="33.75">
      <c r="A60" s="156">
        <f t="shared" si="0"/>
        <v>56</v>
      </c>
      <c r="B60" s="91">
        <v>1259</v>
      </c>
      <c r="C60" s="93">
        <v>42292</v>
      </c>
      <c r="D60" s="94">
        <v>246</v>
      </c>
      <c r="E60" s="93">
        <v>42289</v>
      </c>
      <c r="F60" s="91" t="s">
        <v>593</v>
      </c>
      <c r="G60" s="60" t="s">
        <v>886</v>
      </c>
      <c r="H60" s="150" t="s">
        <v>960</v>
      </c>
      <c r="I60" s="151">
        <v>1</v>
      </c>
      <c r="J60" s="152"/>
      <c r="K60" s="153"/>
      <c r="L60" s="151">
        <v>1</v>
      </c>
      <c r="M60" s="152"/>
      <c r="N60" s="153"/>
      <c r="O60" s="151">
        <v>1</v>
      </c>
      <c r="P60" s="152"/>
      <c r="Q60" s="153"/>
      <c r="R60" s="151">
        <v>1</v>
      </c>
      <c r="S60" s="152"/>
      <c r="T60" s="153"/>
      <c r="U60" s="151">
        <v>1</v>
      </c>
      <c r="V60" s="152"/>
      <c r="W60" s="153"/>
      <c r="X60" s="151">
        <v>1</v>
      </c>
      <c r="Y60" s="152"/>
      <c r="Z60" s="153"/>
      <c r="AA60" s="151">
        <v>1</v>
      </c>
      <c r="AB60" s="152"/>
      <c r="AC60" s="153"/>
      <c r="AD60" s="151"/>
      <c r="AE60" s="154">
        <v>1</v>
      </c>
      <c r="AF60" s="153"/>
      <c r="AG60" s="151"/>
      <c r="AH60" s="154">
        <v>1</v>
      </c>
      <c r="AI60" s="153"/>
      <c r="AJ60" s="151">
        <v>1</v>
      </c>
      <c r="AK60" s="152"/>
      <c r="AL60" s="153"/>
      <c r="AM60" s="151">
        <v>1</v>
      </c>
      <c r="AN60" s="152"/>
      <c r="AO60" s="153"/>
      <c r="AP60" s="151"/>
      <c r="AQ60" s="152"/>
      <c r="AR60" s="153">
        <v>1</v>
      </c>
      <c r="AS60" s="151">
        <v>1</v>
      </c>
      <c r="AT60" s="152"/>
      <c r="AU60" s="153"/>
      <c r="AV60" s="151"/>
      <c r="AW60" s="152"/>
      <c r="AX60" s="153">
        <v>1</v>
      </c>
      <c r="AY60" s="151">
        <v>1</v>
      </c>
      <c r="AZ60" s="152"/>
      <c r="BA60" s="153"/>
      <c r="BB60" s="151"/>
      <c r="BC60" s="154">
        <v>1</v>
      </c>
      <c r="BD60" s="153"/>
      <c r="BE60" s="151"/>
      <c r="BF60" s="152"/>
      <c r="BG60" s="153">
        <v>1</v>
      </c>
      <c r="BH60" s="155">
        <v>1</v>
      </c>
      <c r="BI60" s="152"/>
      <c r="BJ60" s="153"/>
      <c r="BK60" s="42" t="s">
        <v>316</v>
      </c>
    </row>
    <row r="61" spans="1:63" ht="56.25">
      <c r="A61" s="156">
        <f t="shared" si="0"/>
        <v>57</v>
      </c>
      <c r="B61" s="91">
        <v>1313</v>
      </c>
      <c r="C61" s="93">
        <v>42300</v>
      </c>
      <c r="D61" s="94">
        <v>247</v>
      </c>
      <c r="E61" s="93">
        <v>42289</v>
      </c>
      <c r="F61" s="91" t="s">
        <v>593</v>
      </c>
      <c r="G61" s="60" t="s">
        <v>886</v>
      </c>
      <c r="H61" s="150" t="s">
        <v>971</v>
      </c>
      <c r="I61" s="151">
        <v>1</v>
      </c>
      <c r="J61" s="152"/>
      <c r="K61" s="153"/>
      <c r="L61" s="151">
        <v>1</v>
      </c>
      <c r="M61" s="152"/>
      <c r="N61" s="153"/>
      <c r="O61" s="151">
        <v>1</v>
      </c>
      <c r="P61" s="152"/>
      <c r="Q61" s="153"/>
      <c r="R61" s="151">
        <v>1</v>
      </c>
      <c r="S61" s="152"/>
      <c r="T61" s="153"/>
      <c r="U61" s="151">
        <v>1</v>
      </c>
      <c r="V61" s="152"/>
      <c r="W61" s="153"/>
      <c r="X61" s="151">
        <v>1</v>
      </c>
      <c r="Y61" s="152"/>
      <c r="Z61" s="153"/>
      <c r="AA61" s="151">
        <v>1</v>
      </c>
      <c r="AB61" s="152"/>
      <c r="AC61" s="153"/>
      <c r="AD61" s="151">
        <v>1</v>
      </c>
      <c r="AE61" s="154"/>
      <c r="AF61" s="153"/>
      <c r="AG61" s="151"/>
      <c r="AH61" s="154">
        <v>1</v>
      </c>
      <c r="AI61" s="153"/>
      <c r="AJ61" s="151">
        <v>1</v>
      </c>
      <c r="AK61" s="152"/>
      <c r="AL61" s="153"/>
      <c r="AM61" s="151">
        <v>1</v>
      </c>
      <c r="AN61" s="152"/>
      <c r="AO61" s="153"/>
      <c r="AP61" s="151"/>
      <c r="AQ61" s="152"/>
      <c r="AR61" s="153">
        <v>1</v>
      </c>
      <c r="AS61" s="151">
        <v>1</v>
      </c>
      <c r="AT61" s="152"/>
      <c r="AU61" s="153"/>
      <c r="AV61" s="151"/>
      <c r="AW61" s="152"/>
      <c r="AX61" s="153">
        <v>1</v>
      </c>
      <c r="AY61" s="151">
        <v>1</v>
      </c>
      <c r="AZ61" s="152"/>
      <c r="BA61" s="153"/>
      <c r="BB61" s="151"/>
      <c r="BC61" s="154"/>
      <c r="BD61" s="153">
        <v>1</v>
      </c>
      <c r="BE61" s="151"/>
      <c r="BF61" s="152"/>
      <c r="BG61" s="153">
        <v>1</v>
      </c>
      <c r="BH61" s="155">
        <v>1</v>
      </c>
      <c r="BI61" s="152"/>
      <c r="BJ61" s="153"/>
      <c r="BK61" s="42" t="s">
        <v>316</v>
      </c>
    </row>
    <row r="62" spans="1:63" ht="22.5">
      <c r="A62" s="156">
        <f t="shared" si="0"/>
        <v>58</v>
      </c>
      <c r="B62" s="91">
        <v>1349</v>
      </c>
      <c r="C62" s="93">
        <v>42307</v>
      </c>
      <c r="D62" s="94">
        <v>251</v>
      </c>
      <c r="E62" s="93">
        <v>42290</v>
      </c>
      <c r="F62" s="91" t="s">
        <v>593</v>
      </c>
      <c r="G62" s="60" t="s">
        <v>886</v>
      </c>
      <c r="H62" s="150" t="s">
        <v>693</v>
      </c>
      <c r="I62" s="151">
        <v>1</v>
      </c>
      <c r="J62" s="152"/>
      <c r="K62" s="153"/>
      <c r="L62" s="151">
        <v>1</v>
      </c>
      <c r="M62" s="152"/>
      <c r="N62" s="153"/>
      <c r="O62" s="151">
        <v>1</v>
      </c>
      <c r="P62" s="152"/>
      <c r="Q62" s="153"/>
      <c r="R62" s="151">
        <v>1</v>
      </c>
      <c r="S62" s="152"/>
      <c r="T62" s="153"/>
      <c r="U62" s="151">
        <v>1</v>
      </c>
      <c r="V62" s="152"/>
      <c r="W62" s="153"/>
      <c r="X62" s="151">
        <v>1</v>
      </c>
      <c r="Y62" s="152"/>
      <c r="Z62" s="153"/>
      <c r="AA62" s="151">
        <v>1</v>
      </c>
      <c r="AB62" s="152"/>
      <c r="AC62" s="153"/>
      <c r="AD62" s="151"/>
      <c r="AE62" s="154">
        <v>1</v>
      </c>
      <c r="AF62" s="153"/>
      <c r="AG62" s="151"/>
      <c r="AH62" s="154">
        <v>1</v>
      </c>
      <c r="AI62" s="153"/>
      <c r="AJ62" s="151">
        <v>1</v>
      </c>
      <c r="AK62" s="152"/>
      <c r="AL62" s="153"/>
      <c r="AM62" s="151">
        <v>1</v>
      </c>
      <c r="AN62" s="152"/>
      <c r="AO62" s="153"/>
      <c r="AP62" s="151"/>
      <c r="AQ62" s="152"/>
      <c r="AR62" s="153">
        <v>1</v>
      </c>
      <c r="AS62" s="151">
        <v>1</v>
      </c>
      <c r="AT62" s="152"/>
      <c r="AU62" s="153"/>
      <c r="AV62" s="151"/>
      <c r="AW62" s="152"/>
      <c r="AX62" s="153">
        <v>1</v>
      </c>
      <c r="AY62" s="151">
        <v>1</v>
      </c>
      <c r="AZ62" s="152"/>
      <c r="BA62" s="153"/>
      <c r="BB62" s="151"/>
      <c r="BC62" s="154">
        <v>1</v>
      </c>
      <c r="BD62" s="153"/>
      <c r="BE62" s="151"/>
      <c r="BF62" s="152"/>
      <c r="BG62" s="153">
        <v>1</v>
      </c>
      <c r="BH62" s="155">
        <v>1</v>
      </c>
      <c r="BI62" s="152"/>
      <c r="BJ62" s="153"/>
      <c r="BK62" s="42" t="s">
        <v>316</v>
      </c>
    </row>
    <row r="63" spans="1:63" ht="33.75">
      <c r="A63" s="156">
        <f t="shared" si="0"/>
        <v>59</v>
      </c>
      <c r="B63" s="91">
        <v>1274</v>
      </c>
      <c r="C63" s="93">
        <v>42296</v>
      </c>
      <c r="D63" s="94">
        <v>255</v>
      </c>
      <c r="E63" s="93">
        <v>42289</v>
      </c>
      <c r="F63" s="91" t="s">
        <v>593</v>
      </c>
      <c r="G63" s="60" t="s">
        <v>886</v>
      </c>
      <c r="H63" s="150" t="s">
        <v>386</v>
      </c>
      <c r="I63" s="151">
        <v>1</v>
      </c>
      <c r="J63" s="152"/>
      <c r="K63" s="153"/>
      <c r="L63" s="151">
        <v>1</v>
      </c>
      <c r="M63" s="152"/>
      <c r="N63" s="153"/>
      <c r="O63" s="151">
        <v>1</v>
      </c>
      <c r="P63" s="152"/>
      <c r="Q63" s="153"/>
      <c r="R63" s="151">
        <v>1</v>
      </c>
      <c r="S63" s="152"/>
      <c r="T63" s="153"/>
      <c r="U63" s="151">
        <v>1</v>
      </c>
      <c r="V63" s="152"/>
      <c r="W63" s="153"/>
      <c r="X63" s="151">
        <v>1</v>
      </c>
      <c r="Y63" s="152"/>
      <c r="Z63" s="153"/>
      <c r="AA63" s="151">
        <v>1</v>
      </c>
      <c r="AB63" s="152"/>
      <c r="AC63" s="153"/>
      <c r="AD63" s="151"/>
      <c r="AE63" s="154">
        <v>1</v>
      </c>
      <c r="AF63" s="153"/>
      <c r="AG63" s="151">
        <v>1</v>
      </c>
      <c r="AH63" s="154"/>
      <c r="AI63" s="153"/>
      <c r="AJ63" s="151">
        <v>1</v>
      </c>
      <c r="AK63" s="152"/>
      <c r="AL63" s="153"/>
      <c r="AM63" s="151">
        <v>1</v>
      </c>
      <c r="AN63" s="152"/>
      <c r="AO63" s="153"/>
      <c r="AP63" s="151"/>
      <c r="AQ63" s="152"/>
      <c r="AR63" s="153">
        <v>1</v>
      </c>
      <c r="AS63" s="151">
        <v>1</v>
      </c>
      <c r="AT63" s="152"/>
      <c r="AU63" s="153"/>
      <c r="AV63" s="151"/>
      <c r="AW63" s="152"/>
      <c r="AX63" s="153">
        <v>1</v>
      </c>
      <c r="AY63" s="151">
        <v>1</v>
      </c>
      <c r="AZ63" s="152"/>
      <c r="BA63" s="153"/>
      <c r="BB63" s="151"/>
      <c r="BC63" s="154"/>
      <c r="BD63" s="153">
        <v>1</v>
      </c>
      <c r="BE63" s="151"/>
      <c r="BF63" s="152"/>
      <c r="BG63" s="153">
        <v>1</v>
      </c>
      <c r="BH63" s="155">
        <v>1</v>
      </c>
      <c r="BI63" s="152"/>
      <c r="BJ63" s="153"/>
      <c r="BK63" s="42" t="s">
        <v>316</v>
      </c>
    </row>
    <row r="64" spans="1:63" ht="67.5">
      <c r="A64" s="156">
        <f t="shared" si="0"/>
        <v>60</v>
      </c>
      <c r="B64" s="91">
        <v>1316</v>
      </c>
      <c r="C64" s="93">
        <v>42300</v>
      </c>
      <c r="D64" s="94">
        <v>258</v>
      </c>
      <c r="E64" s="93">
        <v>42296</v>
      </c>
      <c r="F64" s="91" t="s">
        <v>593</v>
      </c>
      <c r="G64" s="60" t="s">
        <v>886</v>
      </c>
      <c r="H64" s="150" t="s">
        <v>388</v>
      </c>
      <c r="I64" s="151">
        <v>1</v>
      </c>
      <c r="J64" s="152"/>
      <c r="K64" s="153"/>
      <c r="L64" s="151">
        <v>1</v>
      </c>
      <c r="M64" s="152"/>
      <c r="N64" s="153"/>
      <c r="O64" s="151">
        <v>1</v>
      </c>
      <c r="P64" s="152"/>
      <c r="Q64" s="153"/>
      <c r="R64" s="151">
        <v>1</v>
      </c>
      <c r="S64" s="152"/>
      <c r="T64" s="153"/>
      <c r="U64" s="151">
        <v>1</v>
      </c>
      <c r="V64" s="152"/>
      <c r="W64" s="153"/>
      <c r="X64" s="151">
        <v>1</v>
      </c>
      <c r="Y64" s="152"/>
      <c r="Z64" s="153"/>
      <c r="AA64" s="151">
        <v>1</v>
      </c>
      <c r="AB64" s="152"/>
      <c r="AC64" s="153"/>
      <c r="AD64" s="151"/>
      <c r="AE64" s="154">
        <v>1</v>
      </c>
      <c r="AF64" s="153"/>
      <c r="AG64" s="151"/>
      <c r="AH64" s="154">
        <v>1</v>
      </c>
      <c r="AI64" s="153"/>
      <c r="AJ64" s="151">
        <v>1</v>
      </c>
      <c r="AK64" s="152"/>
      <c r="AL64" s="153"/>
      <c r="AM64" s="151">
        <v>1</v>
      </c>
      <c r="AN64" s="152"/>
      <c r="AO64" s="153"/>
      <c r="AP64" s="151"/>
      <c r="AQ64" s="152"/>
      <c r="AR64" s="153">
        <v>1</v>
      </c>
      <c r="AS64" s="151">
        <v>1</v>
      </c>
      <c r="AT64" s="152"/>
      <c r="AU64" s="153"/>
      <c r="AV64" s="151"/>
      <c r="AW64" s="152"/>
      <c r="AX64" s="153">
        <v>1</v>
      </c>
      <c r="AY64" s="151">
        <v>1</v>
      </c>
      <c r="AZ64" s="152"/>
      <c r="BA64" s="153"/>
      <c r="BB64" s="151"/>
      <c r="BC64" s="154"/>
      <c r="BD64" s="153">
        <v>1</v>
      </c>
      <c r="BE64" s="151"/>
      <c r="BF64" s="152"/>
      <c r="BG64" s="153">
        <v>1</v>
      </c>
      <c r="BH64" s="155">
        <v>1</v>
      </c>
      <c r="BI64" s="152"/>
      <c r="BJ64" s="153"/>
      <c r="BK64" s="42" t="s">
        <v>316</v>
      </c>
    </row>
    <row r="65" spans="1:63" ht="22.5">
      <c r="A65" s="156">
        <f t="shared" si="0"/>
        <v>61</v>
      </c>
      <c r="B65" s="91">
        <v>1392</v>
      </c>
      <c r="C65" s="93">
        <v>42320</v>
      </c>
      <c r="D65" s="94">
        <v>261</v>
      </c>
      <c r="E65" s="93">
        <v>42297</v>
      </c>
      <c r="F65" s="91" t="s">
        <v>593</v>
      </c>
      <c r="G65" s="60" t="s">
        <v>886</v>
      </c>
      <c r="H65" s="150" t="s">
        <v>964</v>
      </c>
      <c r="I65" s="151">
        <v>1</v>
      </c>
      <c r="J65" s="152"/>
      <c r="K65" s="153"/>
      <c r="L65" s="151">
        <v>1</v>
      </c>
      <c r="M65" s="152"/>
      <c r="N65" s="153"/>
      <c r="O65" s="151">
        <v>1</v>
      </c>
      <c r="P65" s="152"/>
      <c r="Q65" s="153"/>
      <c r="R65" s="151">
        <v>1</v>
      </c>
      <c r="S65" s="152"/>
      <c r="T65" s="153"/>
      <c r="U65" s="151">
        <v>1</v>
      </c>
      <c r="V65" s="152"/>
      <c r="W65" s="153"/>
      <c r="X65" s="151">
        <v>1</v>
      </c>
      <c r="Y65" s="152"/>
      <c r="Z65" s="153"/>
      <c r="AA65" s="151">
        <v>1</v>
      </c>
      <c r="AB65" s="152"/>
      <c r="AC65" s="153"/>
      <c r="AD65" s="151"/>
      <c r="AE65" s="154">
        <v>1</v>
      </c>
      <c r="AF65" s="153"/>
      <c r="AG65" s="151"/>
      <c r="AH65" s="154">
        <v>1</v>
      </c>
      <c r="AI65" s="153"/>
      <c r="AJ65" s="151">
        <v>1</v>
      </c>
      <c r="AK65" s="152"/>
      <c r="AL65" s="153"/>
      <c r="AM65" s="151">
        <v>1</v>
      </c>
      <c r="AN65" s="152"/>
      <c r="AO65" s="153"/>
      <c r="AP65" s="151"/>
      <c r="AQ65" s="152"/>
      <c r="AR65" s="153">
        <v>1</v>
      </c>
      <c r="AS65" s="151">
        <v>1</v>
      </c>
      <c r="AT65" s="152"/>
      <c r="AU65" s="153"/>
      <c r="AV65" s="151"/>
      <c r="AW65" s="152"/>
      <c r="AX65" s="153">
        <v>1</v>
      </c>
      <c r="AY65" s="151">
        <v>1</v>
      </c>
      <c r="AZ65" s="152"/>
      <c r="BA65" s="153"/>
      <c r="BB65" s="151"/>
      <c r="BC65" s="154">
        <v>1</v>
      </c>
      <c r="BD65" s="153"/>
      <c r="BE65" s="151"/>
      <c r="BF65" s="152"/>
      <c r="BG65" s="153">
        <v>1</v>
      </c>
      <c r="BH65" s="155">
        <v>1</v>
      </c>
      <c r="BI65" s="152"/>
      <c r="BJ65" s="153"/>
      <c r="BK65" s="42" t="s">
        <v>316</v>
      </c>
    </row>
    <row r="66" spans="1:63" ht="56.25">
      <c r="A66" s="156">
        <f t="shared" si="0"/>
        <v>62</v>
      </c>
      <c r="B66" s="91">
        <v>1366</v>
      </c>
      <c r="C66" s="93">
        <v>42310</v>
      </c>
      <c r="D66" s="94">
        <v>266</v>
      </c>
      <c r="E66" s="93">
        <v>42303</v>
      </c>
      <c r="F66" s="91" t="s">
        <v>593</v>
      </c>
      <c r="G66" s="60" t="s">
        <v>886</v>
      </c>
      <c r="H66" s="150" t="s">
        <v>695</v>
      </c>
      <c r="I66" s="151">
        <v>1</v>
      </c>
      <c r="J66" s="152"/>
      <c r="K66" s="153"/>
      <c r="L66" s="151">
        <v>1</v>
      </c>
      <c r="M66" s="152"/>
      <c r="N66" s="153"/>
      <c r="O66" s="151">
        <v>1</v>
      </c>
      <c r="P66" s="152"/>
      <c r="Q66" s="153"/>
      <c r="R66" s="151">
        <v>1</v>
      </c>
      <c r="S66" s="152"/>
      <c r="T66" s="153"/>
      <c r="U66" s="151">
        <v>1</v>
      </c>
      <c r="V66" s="152"/>
      <c r="W66" s="153"/>
      <c r="X66" s="151">
        <v>1</v>
      </c>
      <c r="Y66" s="152"/>
      <c r="Z66" s="153"/>
      <c r="AA66" s="151">
        <v>1</v>
      </c>
      <c r="AB66" s="152"/>
      <c r="AC66" s="153"/>
      <c r="AD66" s="151"/>
      <c r="AE66" s="154">
        <v>1</v>
      </c>
      <c r="AF66" s="153"/>
      <c r="AG66" s="151"/>
      <c r="AH66" s="154">
        <v>1</v>
      </c>
      <c r="AI66" s="153"/>
      <c r="AJ66" s="151">
        <v>1</v>
      </c>
      <c r="AK66" s="152"/>
      <c r="AL66" s="153"/>
      <c r="AM66" s="151">
        <v>1</v>
      </c>
      <c r="AN66" s="152"/>
      <c r="AO66" s="153"/>
      <c r="AP66" s="151"/>
      <c r="AQ66" s="152"/>
      <c r="AR66" s="153">
        <v>1</v>
      </c>
      <c r="AS66" s="151">
        <v>1</v>
      </c>
      <c r="AT66" s="152"/>
      <c r="AU66" s="153"/>
      <c r="AV66" s="151"/>
      <c r="AW66" s="152"/>
      <c r="AX66" s="153">
        <v>1</v>
      </c>
      <c r="AY66" s="151">
        <v>1</v>
      </c>
      <c r="AZ66" s="152"/>
      <c r="BA66" s="153"/>
      <c r="BB66" s="151"/>
      <c r="BC66" s="154">
        <v>1</v>
      </c>
      <c r="BD66" s="153"/>
      <c r="BE66" s="151"/>
      <c r="BF66" s="152"/>
      <c r="BG66" s="153">
        <v>1</v>
      </c>
      <c r="BH66" s="155">
        <v>1</v>
      </c>
      <c r="BI66" s="152"/>
      <c r="BJ66" s="153"/>
      <c r="BK66" s="42" t="s">
        <v>316</v>
      </c>
    </row>
    <row r="67" spans="1:63" ht="22.5">
      <c r="A67" s="156">
        <f t="shared" si="0"/>
        <v>63</v>
      </c>
      <c r="B67" s="91">
        <v>1318</v>
      </c>
      <c r="C67" s="93">
        <v>42304</v>
      </c>
      <c r="D67" s="94">
        <v>267</v>
      </c>
      <c r="E67" s="93">
        <v>42304</v>
      </c>
      <c r="F67" s="91" t="s">
        <v>593</v>
      </c>
      <c r="G67" s="60" t="s">
        <v>886</v>
      </c>
      <c r="H67" s="150" t="s">
        <v>692</v>
      </c>
      <c r="I67" s="151">
        <v>1</v>
      </c>
      <c r="J67" s="152"/>
      <c r="K67" s="153"/>
      <c r="L67" s="151">
        <v>1</v>
      </c>
      <c r="M67" s="152"/>
      <c r="N67" s="153"/>
      <c r="O67" s="151">
        <v>1</v>
      </c>
      <c r="P67" s="152"/>
      <c r="Q67" s="153"/>
      <c r="R67" s="151">
        <v>1</v>
      </c>
      <c r="S67" s="152"/>
      <c r="T67" s="153"/>
      <c r="U67" s="151">
        <v>1</v>
      </c>
      <c r="V67" s="152"/>
      <c r="W67" s="153"/>
      <c r="X67" s="151">
        <v>1</v>
      </c>
      <c r="Y67" s="152"/>
      <c r="Z67" s="153"/>
      <c r="AA67" s="151">
        <v>1</v>
      </c>
      <c r="AB67" s="152"/>
      <c r="AC67" s="153"/>
      <c r="AD67" s="151">
        <v>1</v>
      </c>
      <c r="AE67" s="154"/>
      <c r="AF67" s="153"/>
      <c r="AG67" s="151"/>
      <c r="AH67" s="154">
        <v>1</v>
      </c>
      <c r="AI67" s="153"/>
      <c r="AJ67" s="151">
        <v>1</v>
      </c>
      <c r="AK67" s="152"/>
      <c r="AL67" s="153"/>
      <c r="AM67" s="151">
        <v>1</v>
      </c>
      <c r="AN67" s="152"/>
      <c r="AO67" s="153"/>
      <c r="AP67" s="151"/>
      <c r="AQ67" s="152"/>
      <c r="AR67" s="153">
        <v>1</v>
      </c>
      <c r="AS67" s="151">
        <v>1</v>
      </c>
      <c r="AT67" s="152"/>
      <c r="AU67" s="153"/>
      <c r="AV67" s="151"/>
      <c r="AW67" s="152"/>
      <c r="AX67" s="153">
        <v>1</v>
      </c>
      <c r="AY67" s="151">
        <v>1</v>
      </c>
      <c r="AZ67" s="152"/>
      <c r="BA67" s="153"/>
      <c r="BB67" s="151"/>
      <c r="BC67" s="154"/>
      <c r="BD67" s="153">
        <v>1</v>
      </c>
      <c r="BE67" s="151"/>
      <c r="BF67" s="152"/>
      <c r="BG67" s="153">
        <v>1</v>
      </c>
      <c r="BH67" s="155">
        <v>1</v>
      </c>
      <c r="BI67" s="152"/>
      <c r="BJ67" s="153"/>
      <c r="BK67" s="42" t="s">
        <v>316</v>
      </c>
    </row>
    <row r="68" spans="1:63" ht="67.5">
      <c r="A68" s="156">
        <f t="shared" si="0"/>
        <v>64</v>
      </c>
      <c r="B68" s="91">
        <v>1368</v>
      </c>
      <c r="C68" s="93">
        <v>42310</v>
      </c>
      <c r="D68" s="94">
        <v>270</v>
      </c>
      <c r="E68" s="93">
        <v>42305</v>
      </c>
      <c r="F68" s="91" t="s">
        <v>593</v>
      </c>
      <c r="G68" s="60" t="s">
        <v>886</v>
      </c>
      <c r="H68" s="150" t="s">
        <v>694</v>
      </c>
      <c r="I68" s="151">
        <v>1</v>
      </c>
      <c r="J68" s="152"/>
      <c r="K68" s="153"/>
      <c r="L68" s="151">
        <v>1</v>
      </c>
      <c r="M68" s="152"/>
      <c r="N68" s="153"/>
      <c r="O68" s="151">
        <v>1</v>
      </c>
      <c r="P68" s="152"/>
      <c r="Q68" s="153"/>
      <c r="R68" s="151">
        <v>1</v>
      </c>
      <c r="S68" s="152"/>
      <c r="T68" s="153"/>
      <c r="U68" s="151">
        <v>1</v>
      </c>
      <c r="V68" s="152"/>
      <c r="W68" s="153"/>
      <c r="X68" s="151">
        <v>1</v>
      </c>
      <c r="Y68" s="152"/>
      <c r="Z68" s="153"/>
      <c r="AA68" s="151">
        <v>1</v>
      </c>
      <c r="AB68" s="152"/>
      <c r="AC68" s="153"/>
      <c r="AD68" s="151"/>
      <c r="AE68" s="154">
        <v>1</v>
      </c>
      <c r="AF68" s="153"/>
      <c r="AG68" s="151"/>
      <c r="AH68" s="154">
        <v>1</v>
      </c>
      <c r="AI68" s="153"/>
      <c r="AJ68" s="151">
        <v>1</v>
      </c>
      <c r="AK68" s="152"/>
      <c r="AL68" s="153"/>
      <c r="AM68" s="151">
        <v>1</v>
      </c>
      <c r="AN68" s="152"/>
      <c r="AO68" s="153"/>
      <c r="AP68" s="151"/>
      <c r="AQ68" s="152"/>
      <c r="AR68" s="153">
        <v>1</v>
      </c>
      <c r="AS68" s="151">
        <v>1</v>
      </c>
      <c r="AT68" s="152"/>
      <c r="AU68" s="153"/>
      <c r="AV68" s="151"/>
      <c r="AW68" s="152"/>
      <c r="AX68" s="153">
        <v>1</v>
      </c>
      <c r="AY68" s="151">
        <v>1</v>
      </c>
      <c r="AZ68" s="152"/>
      <c r="BA68" s="153"/>
      <c r="BB68" s="151"/>
      <c r="BC68" s="154">
        <v>1</v>
      </c>
      <c r="BD68" s="153"/>
      <c r="BE68" s="151"/>
      <c r="BF68" s="152"/>
      <c r="BG68" s="153">
        <v>1</v>
      </c>
      <c r="BH68" s="155">
        <v>1</v>
      </c>
      <c r="BI68" s="152"/>
      <c r="BJ68" s="153"/>
      <c r="BK68" s="42" t="s">
        <v>316</v>
      </c>
    </row>
    <row r="69" spans="1:63" ht="33.75">
      <c r="A69" s="156">
        <f t="shared" si="0"/>
        <v>65</v>
      </c>
      <c r="B69" s="91">
        <v>1398</v>
      </c>
      <c r="C69" s="93">
        <v>42320</v>
      </c>
      <c r="D69" s="94">
        <v>277</v>
      </c>
      <c r="E69" s="93">
        <v>42307</v>
      </c>
      <c r="F69" s="91" t="s">
        <v>593</v>
      </c>
      <c r="G69" s="60" t="s">
        <v>886</v>
      </c>
      <c r="H69" s="150" t="s">
        <v>965</v>
      </c>
      <c r="I69" s="151">
        <v>1</v>
      </c>
      <c r="J69" s="152"/>
      <c r="K69" s="153"/>
      <c r="L69" s="151">
        <v>1</v>
      </c>
      <c r="M69" s="152"/>
      <c r="N69" s="153"/>
      <c r="O69" s="151">
        <v>1</v>
      </c>
      <c r="P69" s="152"/>
      <c r="Q69" s="153"/>
      <c r="R69" s="151">
        <v>1</v>
      </c>
      <c r="S69" s="152"/>
      <c r="T69" s="153"/>
      <c r="U69" s="151">
        <v>1</v>
      </c>
      <c r="V69" s="152"/>
      <c r="W69" s="153"/>
      <c r="X69" s="151">
        <v>1</v>
      </c>
      <c r="Y69" s="152"/>
      <c r="Z69" s="153"/>
      <c r="AA69" s="151">
        <v>1</v>
      </c>
      <c r="AB69" s="152"/>
      <c r="AC69" s="153"/>
      <c r="AD69" s="151">
        <v>1</v>
      </c>
      <c r="AE69" s="154"/>
      <c r="AF69" s="153"/>
      <c r="AG69" s="151"/>
      <c r="AH69" s="154">
        <v>1</v>
      </c>
      <c r="AI69" s="153"/>
      <c r="AJ69" s="151">
        <v>1</v>
      </c>
      <c r="AK69" s="152"/>
      <c r="AL69" s="153"/>
      <c r="AM69" s="151">
        <v>1</v>
      </c>
      <c r="AN69" s="152"/>
      <c r="AO69" s="153"/>
      <c r="AP69" s="151"/>
      <c r="AQ69" s="152"/>
      <c r="AR69" s="153">
        <v>1</v>
      </c>
      <c r="AS69" s="151">
        <v>1</v>
      </c>
      <c r="AT69" s="152"/>
      <c r="AU69" s="153"/>
      <c r="AV69" s="151"/>
      <c r="AW69" s="152"/>
      <c r="AX69" s="153">
        <v>1</v>
      </c>
      <c r="AY69" s="151">
        <v>1</v>
      </c>
      <c r="AZ69" s="152"/>
      <c r="BA69" s="153"/>
      <c r="BB69" s="151"/>
      <c r="BC69" s="154"/>
      <c r="BD69" s="153">
        <v>1</v>
      </c>
      <c r="BE69" s="151"/>
      <c r="BF69" s="152"/>
      <c r="BG69" s="153">
        <v>1</v>
      </c>
      <c r="BH69" s="155">
        <v>1</v>
      </c>
      <c r="BI69" s="152"/>
      <c r="BJ69" s="153"/>
      <c r="BK69" s="42" t="s">
        <v>316</v>
      </c>
    </row>
    <row r="70" spans="1:63" ht="56.25">
      <c r="A70" s="156">
        <f t="shared" si="0"/>
        <v>66</v>
      </c>
      <c r="B70" s="91">
        <v>1377</v>
      </c>
      <c r="C70" s="93">
        <v>42312</v>
      </c>
      <c r="D70" s="94">
        <v>278</v>
      </c>
      <c r="E70" s="93">
        <v>42307</v>
      </c>
      <c r="F70" s="91" t="s">
        <v>593</v>
      </c>
      <c r="G70" s="60" t="s">
        <v>886</v>
      </c>
      <c r="H70" s="150" t="s">
        <v>963</v>
      </c>
      <c r="I70" s="151">
        <v>1</v>
      </c>
      <c r="J70" s="152"/>
      <c r="K70" s="153"/>
      <c r="L70" s="151">
        <v>1</v>
      </c>
      <c r="M70" s="152"/>
      <c r="N70" s="153"/>
      <c r="O70" s="151">
        <v>1</v>
      </c>
      <c r="P70" s="152"/>
      <c r="Q70" s="153"/>
      <c r="R70" s="151">
        <v>1</v>
      </c>
      <c r="S70" s="152"/>
      <c r="T70" s="153"/>
      <c r="U70" s="151">
        <v>1</v>
      </c>
      <c r="V70" s="152"/>
      <c r="W70" s="153"/>
      <c r="X70" s="151">
        <v>1</v>
      </c>
      <c r="Y70" s="152"/>
      <c r="Z70" s="153"/>
      <c r="AA70" s="151">
        <v>1</v>
      </c>
      <c r="AB70" s="152"/>
      <c r="AC70" s="153"/>
      <c r="AD70" s="151">
        <v>1</v>
      </c>
      <c r="AE70" s="154"/>
      <c r="AF70" s="153"/>
      <c r="AG70" s="151"/>
      <c r="AH70" s="154">
        <v>1</v>
      </c>
      <c r="AI70" s="153"/>
      <c r="AJ70" s="151">
        <v>1</v>
      </c>
      <c r="AK70" s="152"/>
      <c r="AL70" s="153"/>
      <c r="AM70" s="151">
        <v>1</v>
      </c>
      <c r="AN70" s="152"/>
      <c r="AO70" s="153"/>
      <c r="AP70" s="151"/>
      <c r="AQ70" s="152"/>
      <c r="AR70" s="153">
        <v>1</v>
      </c>
      <c r="AS70" s="151">
        <v>1</v>
      </c>
      <c r="AT70" s="152"/>
      <c r="AU70" s="153"/>
      <c r="AV70" s="151"/>
      <c r="AW70" s="152"/>
      <c r="AX70" s="153">
        <v>1</v>
      </c>
      <c r="AY70" s="151">
        <v>1</v>
      </c>
      <c r="AZ70" s="152"/>
      <c r="BA70" s="153"/>
      <c r="BB70" s="151"/>
      <c r="BC70" s="154"/>
      <c r="BD70" s="153">
        <v>1</v>
      </c>
      <c r="BE70" s="151"/>
      <c r="BF70" s="152"/>
      <c r="BG70" s="153">
        <v>1</v>
      </c>
      <c r="BH70" s="155">
        <v>1</v>
      </c>
      <c r="BI70" s="152"/>
      <c r="BJ70" s="153"/>
      <c r="BK70" s="42" t="s">
        <v>316</v>
      </c>
    </row>
    <row r="71" spans="1:63" ht="33.75">
      <c r="A71" s="156">
        <f aca="true" t="shared" si="1" ref="A71:A80">A70+1</f>
        <v>67</v>
      </c>
      <c r="B71" s="91">
        <v>1483</v>
      </c>
      <c r="C71" s="93">
        <v>42333</v>
      </c>
      <c r="D71" s="94">
        <v>282</v>
      </c>
      <c r="E71" s="93">
        <v>42310</v>
      </c>
      <c r="F71" s="91" t="s">
        <v>593</v>
      </c>
      <c r="G71" s="60" t="s">
        <v>886</v>
      </c>
      <c r="H71" s="150" t="s">
        <v>968</v>
      </c>
      <c r="I71" s="151">
        <v>1</v>
      </c>
      <c r="J71" s="152"/>
      <c r="K71" s="153"/>
      <c r="L71" s="151">
        <v>1</v>
      </c>
      <c r="M71" s="152"/>
      <c r="N71" s="153"/>
      <c r="O71" s="151">
        <v>1</v>
      </c>
      <c r="P71" s="152"/>
      <c r="Q71" s="153"/>
      <c r="R71" s="151">
        <v>1</v>
      </c>
      <c r="S71" s="152"/>
      <c r="T71" s="153"/>
      <c r="U71" s="151">
        <v>1</v>
      </c>
      <c r="V71" s="152"/>
      <c r="W71" s="153"/>
      <c r="X71" s="151">
        <v>1</v>
      </c>
      <c r="Y71" s="152"/>
      <c r="Z71" s="153"/>
      <c r="AA71" s="151">
        <v>1</v>
      </c>
      <c r="AB71" s="152"/>
      <c r="AC71" s="153"/>
      <c r="AD71" s="151"/>
      <c r="AE71" s="154">
        <v>1</v>
      </c>
      <c r="AF71" s="153"/>
      <c r="AG71" s="151"/>
      <c r="AH71" s="154">
        <v>1</v>
      </c>
      <c r="AI71" s="153"/>
      <c r="AJ71" s="151">
        <v>1</v>
      </c>
      <c r="AK71" s="152"/>
      <c r="AL71" s="153"/>
      <c r="AM71" s="151">
        <v>1</v>
      </c>
      <c r="AN71" s="152"/>
      <c r="AO71" s="153"/>
      <c r="AP71" s="151"/>
      <c r="AQ71" s="152"/>
      <c r="AR71" s="153">
        <v>1</v>
      </c>
      <c r="AS71" s="151">
        <v>1</v>
      </c>
      <c r="AT71" s="152"/>
      <c r="AU71" s="153"/>
      <c r="AV71" s="151"/>
      <c r="AW71" s="152"/>
      <c r="AX71" s="153">
        <v>1</v>
      </c>
      <c r="AY71" s="151">
        <v>1</v>
      </c>
      <c r="AZ71" s="152"/>
      <c r="BA71" s="153"/>
      <c r="BB71" s="151"/>
      <c r="BC71" s="154"/>
      <c r="BD71" s="153">
        <v>1</v>
      </c>
      <c r="BE71" s="151"/>
      <c r="BF71" s="152"/>
      <c r="BG71" s="153">
        <v>1</v>
      </c>
      <c r="BH71" s="155">
        <v>1</v>
      </c>
      <c r="BI71" s="152"/>
      <c r="BJ71" s="153"/>
      <c r="BK71" s="42" t="s">
        <v>316</v>
      </c>
    </row>
    <row r="72" spans="1:63" ht="33.75">
      <c r="A72" s="156">
        <f t="shared" si="1"/>
        <v>68</v>
      </c>
      <c r="B72" s="91">
        <v>1484</v>
      </c>
      <c r="C72" s="93">
        <v>42333</v>
      </c>
      <c r="D72" s="94">
        <v>285</v>
      </c>
      <c r="E72" s="93">
        <v>42314</v>
      </c>
      <c r="F72" s="91" t="s">
        <v>593</v>
      </c>
      <c r="G72" s="60" t="s">
        <v>886</v>
      </c>
      <c r="H72" s="150" t="s">
        <v>13</v>
      </c>
      <c r="I72" s="151">
        <v>1</v>
      </c>
      <c r="J72" s="152"/>
      <c r="K72" s="153"/>
      <c r="L72" s="151">
        <v>1</v>
      </c>
      <c r="M72" s="152"/>
      <c r="N72" s="153"/>
      <c r="O72" s="151">
        <v>1</v>
      </c>
      <c r="P72" s="152"/>
      <c r="Q72" s="153"/>
      <c r="R72" s="151">
        <v>1</v>
      </c>
      <c r="S72" s="152"/>
      <c r="T72" s="153"/>
      <c r="U72" s="151">
        <v>1</v>
      </c>
      <c r="V72" s="152"/>
      <c r="W72" s="153"/>
      <c r="X72" s="151">
        <v>1</v>
      </c>
      <c r="Y72" s="152"/>
      <c r="Z72" s="153"/>
      <c r="AA72" s="151">
        <v>1</v>
      </c>
      <c r="AB72" s="152"/>
      <c r="AC72" s="153"/>
      <c r="AD72" s="151"/>
      <c r="AE72" s="154">
        <v>1</v>
      </c>
      <c r="AF72" s="153"/>
      <c r="AG72" s="151"/>
      <c r="AH72" s="154">
        <v>1</v>
      </c>
      <c r="AI72" s="153"/>
      <c r="AJ72" s="151">
        <v>1</v>
      </c>
      <c r="AK72" s="152"/>
      <c r="AL72" s="153"/>
      <c r="AM72" s="151">
        <v>1</v>
      </c>
      <c r="AN72" s="152"/>
      <c r="AO72" s="153"/>
      <c r="AP72" s="151"/>
      <c r="AQ72" s="152"/>
      <c r="AR72" s="153">
        <v>1</v>
      </c>
      <c r="AS72" s="151">
        <v>1</v>
      </c>
      <c r="AT72" s="152"/>
      <c r="AU72" s="153"/>
      <c r="AV72" s="151"/>
      <c r="AW72" s="152"/>
      <c r="AX72" s="153">
        <v>1</v>
      </c>
      <c r="AY72" s="151">
        <v>1</v>
      </c>
      <c r="AZ72" s="152"/>
      <c r="BA72" s="153"/>
      <c r="BB72" s="151"/>
      <c r="BC72" s="154"/>
      <c r="BD72" s="153">
        <v>1</v>
      </c>
      <c r="BE72" s="151"/>
      <c r="BF72" s="152"/>
      <c r="BG72" s="153">
        <v>1</v>
      </c>
      <c r="BH72" s="155">
        <v>1</v>
      </c>
      <c r="BI72" s="152"/>
      <c r="BJ72" s="153"/>
      <c r="BK72" s="42" t="s">
        <v>316</v>
      </c>
    </row>
    <row r="73" spans="1:63" ht="33.75">
      <c r="A73" s="156">
        <f t="shared" si="1"/>
        <v>69</v>
      </c>
      <c r="B73" s="91">
        <v>1422</v>
      </c>
      <c r="C73" s="93">
        <v>42321</v>
      </c>
      <c r="D73" s="94">
        <v>286</v>
      </c>
      <c r="E73" s="93">
        <v>42317</v>
      </c>
      <c r="F73" s="91" t="s">
        <v>593</v>
      </c>
      <c r="G73" s="60" t="s">
        <v>886</v>
      </c>
      <c r="H73" s="150" t="s">
        <v>967</v>
      </c>
      <c r="I73" s="151">
        <v>1</v>
      </c>
      <c r="J73" s="152"/>
      <c r="K73" s="153"/>
      <c r="L73" s="151">
        <v>1</v>
      </c>
      <c r="M73" s="152"/>
      <c r="N73" s="153"/>
      <c r="O73" s="151">
        <v>1</v>
      </c>
      <c r="P73" s="152"/>
      <c r="Q73" s="153"/>
      <c r="R73" s="151">
        <v>1</v>
      </c>
      <c r="S73" s="152"/>
      <c r="T73" s="153"/>
      <c r="U73" s="151">
        <v>1</v>
      </c>
      <c r="V73" s="152"/>
      <c r="W73" s="153"/>
      <c r="X73" s="151">
        <v>1</v>
      </c>
      <c r="Y73" s="152"/>
      <c r="Z73" s="153"/>
      <c r="AA73" s="151">
        <v>1</v>
      </c>
      <c r="AB73" s="152"/>
      <c r="AC73" s="153"/>
      <c r="AD73" s="151">
        <v>1</v>
      </c>
      <c r="AE73" s="154"/>
      <c r="AF73" s="153"/>
      <c r="AG73" s="151"/>
      <c r="AH73" s="154">
        <v>1</v>
      </c>
      <c r="AI73" s="153"/>
      <c r="AJ73" s="151">
        <v>1</v>
      </c>
      <c r="AK73" s="152"/>
      <c r="AL73" s="153"/>
      <c r="AM73" s="151">
        <v>1</v>
      </c>
      <c r="AN73" s="152"/>
      <c r="AO73" s="153"/>
      <c r="AP73" s="151"/>
      <c r="AQ73" s="152"/>
      <c r="AR73" s="153">
        <v>1</v>
      </c>
      <c r="AS73" s="151">
        <v>1</v>
      </c>
      <c r="AT73" s="152"/>
      <c r="AU73" s="153"/>
      <c r="AV73" s="151"/>
      <c r="AW73" s="152"/>
      <c r="AX73" s="153">
        <v>1</v>
      </c>
      <c r="AY73" s="151">
        <v>1</v>
      </c>
      <c r="AZ73" s="152"/>
      <c r="BA73" s="153"/>
      <c r="BB73" s="151"/>
      <c r="BC73" s="154"/>
      <c r="BD73" s="153">
        <v>1</v>
      </c>
      <c r="BE73" s="151"/>
      <c r="BF73" s="152"/>
      <c r="BG73" s="153">
        <v>1</v>
      </c>
      <c r="BH73" s="155">
        <v>1</v>
      </c>
      <c r="BI73" s="152"/>
      <c r="BJ73" s="153"/>
      <c r="BK73" s="42" t="s">
        <v>316</v>
      </c>
    </row>
    <row r="74" spans="1:63" ht="56.25">
      <c r="A74" s="156">
        <f t="shared" si="1"/>
        <v>70</v>
      </c>
      <c r="B74" s="91">
        <v>1571</v>
      </c>
      <c r="C74" s="93">
        <v>42353</v>
      </c>
      <c r="D74" s="94">
        <v>294</v>
      </c>
      <c r="E74" s="93">
        <v>42325</v>
      </c>
      <c r="F74" s="91" t="s">
        <v>593</v>
      </c>
      <c r="G74" s="60" t="s">
        <v>886</v>
      </c>
      <c r="H74" s="150" t="s">
        <v>17</v>
      </c>
      <c r="I74" s="151">
        <v>1</v>
      </c>
      <c r="J74" s="152"/>
      <c r="K74" s="153"/>
      <c r="L74" s="151">
        <v>1</v>
      </c>
      <c r="M74" s="152"/>
      <c r="N74" s="153"/>
      <c r="O74" s="151">
        <v>1</v>
      </c>
      <c r="P74" s="152"/>
      <c r="Q74" s="153"/>
      <c r="R74" s="151">
        <v>1</v>
      </c>
      <c r="S74" s="152"/>
      <c r="T74" s="153"/>
      <c r="U74" s="151">
        <v>1</v>
      </c>
      <c r="V74" s="152"/>
      <c r="W74" s="153"/>
      <c r="X74" s="151">
        <v>1</v>
      </c>
      <c r="Y74" s="152"/>
      <c r="Z74" s="153"/>
      <c r="AA74" s="151">
        <v>1</v>
      </c>
      <c r="AB74" s="152"/>
      <c r="AC74" s="153"/>
      <c r="AD74" s="151">
        <v>1</v>
      </c>
      <c r="AE74" s="154"/>
      <c r="AF74" s="153"/>
      <c r="AG74" s="151"/>
      <c r="AH74" s="154">
        <v>1</v>
      </c>
      <c r="AI74" s="153"/>
      <c r="AJ74" s="151">
        <v>1</v>
      </c>
      <c r="AK74" s="152"/>
      <c r="AL74" s="153"/>
      <c r="AM74" s="151">
        <v>1</v>
      </c>
      <c r="AN74" s="152"/>
      <c r="AO74" s="153"/>
      <c r="AP74" s="151"/>
      <c r="AQ74" s="152"/>
      <c r="AR74" s="153">
        <v>1</v>
      </c>
      <c r="AS74" s="151">
        <v>1</v>
      </c>
      <c r="AT74" s="152"/>
      <c r="AU74" s="153"/>
      <c r="AV74" s="151"/>
      <c r="AW74" s="152"/>
      <c r="AX74" s="153">
        <v>1</v>
      </c>
      <c r="AY74" s="151">
        <v>1</v>
      </c>
      <c r="AZ74" s="152"/>
      <c r="BA74" s="153"/>
      <c r="BB74" s="151"/>
      <c r="BC74" s="154">
        <v>1</v>
      </c>
      <c r="BD74" s="153"/>
      <c r="BE74" s="151"/>
      <c r="BF74" s="152"/>
      <c r="BG74" s="153">
        <v>1</v>
      </c>
      <c r="BH74" s="155">
        <v>1</v>
      </c>
      <c r="BI74" s="152"/>
      <c r="BJ74" s="153"/>
      <c r="BK74" s="42" t="s">
        <v>316</v>
      </c>
    </row>
    <row r="75" spans="1:63" ht="45">
      <c r="A75" s="156">
        <f t="shared" si="1"/>
        <v>71</v>
      </c>
      <c r="B75" s="91">
        <v>1572</v>
      </c>
      <c r="C75" s="93">
        <v>42353</v>
      </c>
      <c r="D75" s="94">
        <v>297</v>
      </c>
      <c r="E75" s="93">
        <v>42328</v>
      </c>
      <c r="F75" s="91" t="s">
        <v>593</v>
      </c>
      <c r="G75" s="60" t="s">
        <v>886</v>
      </c>
      <c r="H75" s="150" t="s">
        <v>16</v>
      </c>
      <c r="I75" s="151">
        <v>1</v>
      </c>
      <c r="J75" s="152"/>
      <c r="K75" s="153"/>
      <c r="L75" s="151">
        <v>1</v>
      </c>
      <c r="M75" s="152"/>
      <c r="N75" s="153"/>
      <c r="O75" s="151">
        <v>1</v>
      </c>
      <c r="P75" s="152"/>
      <c r="Q75" s="153"/>
      <c r="R75" s="151">
        <v>1</v>
      </c>
      <c r="S75" s="152"/>
      <c r="T75" s="153"/>
      <c r="U75" s="151">
        <v>1</v>
      </c>
      <c r="V75" s="152"/>
      <c r="W75" s="153"/>
      <c r="X75" s="151">
        <v>1</v>
      </c>
      <c r="Y75" s="152"/>
      <c r="Z75" s="153"/>
      <c r="AA75" s="151">
        <v>1</v>
      </c>
      <c r="AB75" s="152"/>
      <c r="AC75" s="153"/>
      <c r="AD75" s="151"/>
      <c r="AE75" s="154">
        <v>1</v>
      </c>
      <c r="AF75" s="153"/>
      <c r="AG75" s="151"/>
      <c r="AH75" s="154">
        <v>1</v>
      </c>
      <c r="AI75" s="153"/>
      <c r="AJ75" s="151">
        <v>1</v>
      </c>
      <c r="AK75" s="152"/>
      <c r="AL75" s="153"/>
      <c r="AM75" s="151">
        <v>1</v>
      </c>
      <c r="AN75" s="152"/>
      <c r="AO75" s="153"/>
      <c r="AP75" s="151"/>
      <c r="AQ75" s="152"/>
      <c r="AR75" s="153">
        <v>1</v>
      </c>
      <c r="AS75" s="151">
        <v>1</v>
      </c>
      <c r="AT75" s="152"/>
      <c r="AU75" s="153"/>
      <c r="AV75" s="151"/>
      <c r="AW75" s="152"/>
      <c r="AX75" s="153">
        <v>1</v>
      </c>
      <c r="AY75" s="151">
        <v>1</v>
      </c>
      <c r="AZ75" s="152"/>
      <c r="BA75" s="153"/>
      <c r="BB75" s="151"/>
      <c r="BC75" s="154">
        <v>1</v>
      </c>
      <c r="BD75" s="153"/>
      <c r="BE75" s="151"/>
      <c r="BF75" s="152"/>
      <c r="BG75" s="153">
        <v>1</v>
      </c>
      <c r="BH75" s="155">
        <v>1</v>
      </c>
      <c r="BI75" s="152"/>
      <c r="BJ75" s="153"/>
      <c r="BK75" s="42" t="s">
        <v>316</v>
      </c>
    </row>
    <row r="76" spans="1:63" ht="45">
      <c r="A76" s="156">
        <f t="shared" si="1"/>
        <v>72</v>
      </c>
      <c r="B76" s="91">
        <v>1487</v>
      </c>
      <c r="C76" s="93">
        <v>42333</v>
      </c>
      <c r="D76" s="94">
        <v>302</v>
      </c>
      <c r="E76" s="93">
        <v>42332</v>
      </c>
      <c r="F76" s="91" t="s">
        <v>593</v>
      </c>
      <c r="G76" s="60" t="s">
        <v>886</v>
      </c>
      <c r="H76" s="150" t="s">
        <v>966</v>
      </c>
      <c r="I76" s="151">
        <v>1</v>
      </c>
      <c r="J76" s="152"/>
      <c r="K76" s="153"/>
      <c r="L76" s="151">
        <v>1</v>
      </c>
      <c r="M76" s="152"/>
      <c r="N76" s="153"/>
      <c r="O76" s="151">
        <v>1</v>
      </c>
      <c r="P76" s="152"/>
      <c r="Q76" s="153"/>
      <c r="R76" s="151">
        <v>1</v>
      </c>
      <c r="S76" s="152"/>
      <c r="T76" s="153"/>
      <c r="U76" s="151">
        <v>1</v>
      </c>
      <c r="V76" s="152"/>
      <c r="W76" s="153"/>
      <c r="X76" s="151">
        <v>1</v>
      </c>
      <c r="Y76" s="152"/>
      <c r="Z76" s="153"/>
      <c r="AA76" s="151">
        <v>1</v>
      </c>
      <c r="AB76" s="152"/>
      <c r="AC76" s="153"/>
      <c r="AD76" s="151">
        <v>1</v>
      </c>
      <c r="AE76" s="154"/>
      <c r="AF76" s="153"/>
      <c r="AG76" s="151"/>
      <c r="AH76" s="154">
        <v>1</v>
      </c>
      <c r="AI76" s="153"/>
      <c r="AJ76" s="151">
        <v>1</v>
      </c>
      <c r="AK76" s="152"/>
      <c r="AL76" s="153"/>
      <c r="AM76" s="151"/>
      <c r="AN76" s="152"/>
      <c r="AO76" s="153">
        <v>1</v>
      </c>
      <c r="AP76" s="151"/>
      <c r="AQ76" s="152"/>
      <c r="AR76" s="153">
        <v>1</v>
      </c>
      <c r="AS76" s="151">
        <v>1</v>
      </c>
      <c r="AT76" s="152"/>
      <c r="AU76" s="153"/>
      <c r="AV76" s="151"/>
      <c r="AW76" s="152"/>
      <c r="AX76" s="153">
        <v>1</v>
      </c>
      <c r="AY76" s="151">
        <v>1</v>
      </c>
      <c r="AZ76" s="152"/>
      <c r="BA76" s="153"/>
      <c r="BB76" s="151"/>
      <c r="BC76" s="154"/>
      <c r="BD76" s="153">
        <v>1</v>
      </c>
      <c r="BE76" s="151"/>
      <c r="BF76" s="152"/>
      <c r="BG76" s="153">
        <v>1</v>
      </c>
      <c r="BH76" s="155">
        <v>1</v>
      </c>
      <c r="BI76" s="152"/>
      <c r="BJ76" s="153"/>
      <c r="BK76" s="42" t="s">
        <v>316</v>
      </c>
    </row>
    <row r="77" spans="1:63" ht="33.75">
      <c r="A77" s="156">
        <f t="shared" si="1"/>
        <v>73</v>
      </c>
      <c r="B77" s="91">
        <v>1586</v>
      </c>
      <c r="C77" s="93">
        <v>42354</v>
      </c>
      <c r="D77" s="94">
        <v>305</v>
      </c>
      <c r="E77" s="93">
        <v>42335</v>
      </c>
      <c r="F77" s="91" t="s">
        <v>593</v>
      </c>
      <c r="G77" s="60" t="s">
        <v>886</v>
      </c>
      <c r="H77" s="150" t="s">
        <v>19</v>
      </c>
      <c r="I77" s="151">
        <v>1</v>
      </c>
      <c r="J77" s="152"/>
      <c r="K77" s="153"/>
      <c r="L77" s="151">
        <v>1</v>
      </c>
      <c r="M77" s="152"/>
      <c r="N77" s="153"/>
      <c r="O77" s="151">
        <v>1</v>
      </c>
      <c r="P77" s="152"/>
      <c r="Q77" s="153"/>
      <c r="R77" s="151">
        <v>1</v>
      </c>
      <c r="S77" s="152"/>
      <c r="T77" s="153"/>
      <c r="U77" s="151">
        <v>1</v>
      </c>
      <c r="V77" s="152"/>
      <c r="W77" s="153"/>
      <c r="X77" s="151">
        <v>1</v>
      </c>
      <c r="Y77" s="152"/>
      <c r="Z77" s="153"/>
      <c r="AA77" s="151">
        <v>1</v>
      </c>
      <c r="AB77" s="152"/>
      <c r="AC77" s="153"/>
      <c r="AD77" s="151">
        <v>1</v>
      </c>
      <c r="AE77" s="154"/>
      <c r="AF77" s="153"/>
      <c r="AG77" s="151"/>
      <c r="AH77" s="154">
        <v>1</v>
      </c>
      <c r="AI77" s="153"/>
      <c r="AJ77" s="151">
        <v>1</v>
      </c>
      <c r="AK77" s="152"/>
      <c r="AL77" s="153"/>
      <c r="AM77" s="151"/>
      <c r="AN77" s="152"/>
      <c r="AO77" s="153">
        <v>1</v>
      </c>
      <c r="AP77" s="151"/>
      <c r="AQ77" s="152"/>
      <c r="AR77" s="153">
        <v>1</v>
      </c>
      <c r="AS77" s="151">
        <v>1</v>
      </c>
      <c r="AT77" s="152"/>
      <c r="AU77" s="153"/>
      <c r="AV77" s="151"/>
      <c r="AW77" s="152"/>
      <c r="AX77" s="153">
        <v>1</v>
      </c>
      <c r="AY77" s="151">
        <v>1</v>
      </c>
      <c r="AZ77" s="152"/>
      <c r="BA77" s="153"/>
      <c r="BB77" s="151"/>
      <c r="BC77" s="154">
        <v>1</v>
      </c>
      <c r="BD77" s="153"/>
      <c r="BE77" s="151"/>
      <c r="BF77" s="152"/>
      <c r="BG77" s="153">
        <v>1</v>
      </c>
      <c r="BH77" s="155">
        <v>1</v>
      </c>
      <c r="BI77" s="152"/>
      <c r="BJ77" s="153"/>
      <c r="BK77" s="42" t="s">
        <v>316</v>
      </c>
    </row>
    <row r="78" spans="1:63" ht="45">
      <c r="A78" s="156">
        <f t="shared" si="1"/>
        <v>74</v>
      </c>
      <c r="B78" s="91">
        <v>1587</v>
      </c>
      <c r="C78" s="93">
        <v>42354</v>
      </c>
      <c r="D78" s="94">
        <v>306</v>
      </c>
      <c r="E78" s="93">
        <v>42335</v>
      </c>
      <c r="F78" s="91" t="s">
        <v>593</v>
      </c>
      <c r="G78" s="60" t="s">
        <v>886</v>
      </c>
      <c r="H78" s="150" t="s">
        <v>20</v>
      </c>
      <c r="I78" s="151">
        <v>1</v>
      </c>
      <c r="J78" s="152"/>
      <c r="K78" s="153"/>
      <c r="L78" s="151">
        <v>1</v>
      </c>
      <c r="M78" s="152"/>
      <c r="N78" s="153"/>
      <c r="O78" s="151">
        <v>1</v>
      </c>
      <c r="P78" s="152"/>
      <c r="Q78" s="153"/>
      <c r="R78" s="151">
        <v>1</v>
      </c>
      <c r="S78" s="152"/>
      <c r="T78" s="153"/>
      <c r="U78" s="151">
        <v>1</v>
      </c>
      <c r="V78" s="152"/>
      <c r="W78" s="153"/>
      <c r="X78" s="151">
        <v>1</v>
      </c>
      <c r="Y78" s="152"/>
      <c r="Z78" s="153"/>
      <c r="AA78" s="151">
        <v>1</v>
      </c>
      <c r="AB78" s="152"/>
      <c r="AC78" s="153"/>
      <c r="AD78" s="151"/>
      <c r="AE78" s="154">
        <v>1</v>
      </c>
      <c r="AF78" s="153"/>
      <c r="AG78" s="151"/>
      <c r="AH78" s="154">
        <v>1</v>
      </c>
      <c r="AI78" s="153"/>
      <c r="AJ78" s="151">
        <v>1</v>
      </c>
      <c r="AK78" s="152"/>
      <c r="AL78" s="153"/>
      <c r="AM78" s="151">
        <v>1</v>
      </c>
      <c r="AN78" s="152"/>
      <c r="AO78" s="153"/>
      <c r="AP78" s="151"/>
      <c r="AQ78" s="152"/>
      <c r="AR78" s="153">
        <v>1</v>
      </c>
      <c r="AS78" s="151">
        <v>1</v>
      </c>
      <c r="AT78" s="152"/>
      <c r="AU78" s="153"/>
      <c r="AV78" s="151"/>
      <c r="AW78" s="152"/>
      <c r="AX78" s="153">
        <v>1</v>
      </c>
      <c r="AY78" s="151">
        <v>1</v>
      </c>
      <c r="AZ78" s="152"/>
      <c r="BA78" s="153"/>
      <c r="BB78" s="151">
        <v>1</v>
      </c>
      <c r="BC78" s="154"/>
      <c r="BD78" s="153"/>
      <c r="BE78" s="151"/>
      <c r="BF78" s="152"/>
      <c r="BG78" s="153">
        <v>1</v>
      </c>
      <c r="BH78" s="155">
        <v>1</v>
      </c>
      <c r="BI78" s="152"/>
      <c r="BJ78" s="153"/>
      <c r="BK78" s="42" t="s">
        <v>316</v>
      </c>
    </row>
    <row r="79" spans="1:63" ht="45">
      <c r="A79" s="156">
        <f t="shared" si="1"/>
        <v>75</v>
      </c>
      <c r="B79" s="91">
        <v>1542</v>
      </c>
      <c r="C79" s="93">
        <v>42349</v>
      </c>
      <c r="D79" s="94">
        <v>315</v>
      </c>
      <c r="E79" s="93">
        <v>42347</v>
      </c>
      <c r="F79" s="91" t="s">
        <v>593</v>
      </c>
      <c r="G79" s="60" t="s">
        <v>886</v>
      </c>
      <c r="H79" s="150" t="s">
        <v>14</v>
      </c>
      <c r="I79" s="151">
        <v>1</v>
      </c>
      <c r="J79" s="152"/>
      <c r="K79" s="153"/>
      <c r="L79" s="151">
        <v>1</v>
      </c>
      <c r="M79" s="152"/>
      <c r="N79" s="153"/>
      <c r="O79" s="151">
        <v>1</v>
      </c>
      <c r="P79" s="152"/>
      <c r="Q79" s="153"/>
      <c r="R79" s="151">
        <v>1</v>
      </c>
      <c r="S79" s="152"/>
      <c r="T79" s="153"/>
      <c r="U79" s="151">
        <v>1</v>
      </c>
      <c r="V79" s="152"/>
      <c r="W79" s="153"/>
      <c r="X79" s="151">
        <v>1</v>
      </c>
      <c r="Y79" s="152"/>
      <c r="Z79" s="153"/>
      <c r="AA79" s="151">
        <v>1</v>
      </c>
      <c r="AB79" s="152"/>
      <c r="AC79" s="153"/>
      <c r="AD79" s="151">
        <v>1</v>
      </c>
      <c r="AE79" s="154"/>
      <c r="AF79" s="153"/>
      <c r="AG79" s="151"/>
      <c r="AH79" s="154">
        <v>1</v>
      </c>
      <c r="AI79" s="153"/>
      <c r="AJ79" s="151">
        <v>1</v>
      </c>
      <c r="AK79" s="152"/>
      <c r="AL79" s="153"/>
      <c r="AM79" s="151">
        <v>1</v>
      </c>
      <c r="AN79" s="152"/>
      <c r="AO79" s="153"/>
      <c r="AP79" s="151"/>
      <c r="AQ79" s="152"/>
      <c r="AR79" s="153">
        <v>1</v>
      </c>
      <c r="AS79" s="151">
        <v>1</v>
      </c>
      <c r="AT79" s="152"/>
      <c r="AU79" s="153"/>
      <c r="AV79" s="151"/>
      <c r="AW79" s="152"/>
      <c r="AX79" s="153">
        <v>1</v>
      </c>
      <c r="AY79" s="151">
        <v>1</v>
      </c>
      <c r="AZ79" s="152"/>
      <c r="BA79" s="153"/>
      <c r="BB79" s="151"/>
      <c r="BC79" s="154">
        <v>1</v>
      </c>
      <c r="BD79" s="153"/>
      <c r="BE79" s="151"/>
      <c r="BF79" s="152"/>
      <c r="BG79" s="153">
        <v>1</v>
      </c>
      <c r="BH79" s="155">
        <v>1</v>
      </c>
      <c r="BI79" s="152"/>
      <c r="BJ79" s="153"/>
      <c r="BK79" s="42" t="s">
        <v>316</v>
      </c>
    </row>
    <row r="80" spans="1:63" ht="67.5">
      <c r="A80" s="156">
        <f t="shared" si="1"/>
        <v>76</v>
      </c>
      <c r="B80" s="91">
        <v>1544</v>
      </c>
      <c r="C80" s="93">
        <v>42352</v>
      </c>
      <c r="D80" s="94">
        <v>319</v>
      </c>
      <c r="E80" s="93">
        <v>42352</v>
      </c>
      <c r="F80" s="91" t="s">
        <v>593</v>
      </c>
      <c r="G80" s="60" t="s">
        <v>886</v>
      </c>
      <c r="H80" s="150" t="s">
        <v>15</v>
      </c>
      <c r="I80" s="151">
        <v>1</v>
      </c>
      <c r="J80" s="152"/>
      <c r="K80" s="153"/>
      <c r="L80" s="151">
        <v>1</v>
      </c>
      <c r="M80" s="152"/>
      <c r="N80" s="153"/>
      <c r="O80" s="151">
        <v>1</v>
      </c>
      <c r="P80" s="152"/>
      <c r="Q80" s="153"/>
      <c r="R80" s="151">
        <v>1</v>
      </c>
      <c r="S80" s="152"/>
      <c r="T80" s="153"/>
      <c r="U80" s="151">
        <v>1</v>
      </c>
      <c r="V80" s="152"/>
      <c r="W80" s="153"/>
      <c r="X80" s="151">
        <v>1</v>
      </c>
      <c r="Y80" s="152"/>
      <c r="Z80" s="153"/>
      <c r="AA80" s="151">
        <v>1</v>
      </c>
      <c r="AB80" s="152"/>
      <c r="AC80" s="153"/>
      <c r="AD80" s="151"/>
      <c r="AE80" s="154">
        <v>1</v>
      </c>
      <c r="AF80" s="153"/>
      <c r="AG80" s="151"/>
      <c r="AH80" s="154">
        <v>1</v>
      </c>
      <c r="AI80" s="153"/>
      <c r="AJ80" s="151">
        <v>1</v>
      </c>
      <c r="AK80" s="152"/>
      <c r="AL80" s="153"/>
      <c r="AM80" s="151">
        <v>1</v>
      </c>
      <c r="AN80" s="152"/>
      <c r="AO80" s="153"/>
      <c r="AP80" s="151"/>
      <c r="AQ80" s="152"/>
      <c r="AR80" s="153">
        <v>1</v>
      </c>
      <c r="AS80" s="151">
        <v>1</v>
      </c>
      <c r="AT80" s="152"/>
      <c r="AU80" s="153"/>
      <c r="AV80" s="151"/>
      <c r="AW80" s="152"/>
      <c r="AX80" s="153">
        <v>1</v>
      </c>
      <c r="AY80" s="151">
        <v>1</v>
      </c>
      <c r="AZ80" s="152"/>
      <c r="BA80" s="153"/>
      <c r="BB80" s="151">
        <v>1</v>
      </c>
      <c r="BC80" s="154"/>
      <c r="BD80" s="153"/>
      <c r="BE80" s="151"/>
      <c r="BF80" s="152"/>
      <c r="BG80" s="153">
        <v>1</v>
      </c>
      <c r="BH80" s="155">
        <v>1</v>
      </c>
      <c r="BI80" s="152"/>
      <c r="BJ80" s="153"/>
      <c r="BK80" s="42" t="s">
        <v>316</v>
      </c>
    </row>
    <row r="81" ht="12.75"/>
    <row r="82" ht="12.75"/>
    <row r="83" ht="12.75"/>
    <row r="84" ht="12.75"/>
    <row r="85" ht="12.75"/>
    <row r="86" ht="12.75"/>
    <row r="87" ht="12.75"/>
  </sheetData>
  <mergeCells count="19">
    <mergeCell ref="I2:BJ2"/>
    <mergeCell ref="I3:K3"/>
    <mergeCell ref="L3:N3"/>
    <mergeCell ref="O3:Q3"/>
    <mergeCell ref="R3:T3"/>
    <mergeCell ref="AM3:AO3"/>
    <mergeCell ref="BH3:BJ3"/>
    <mergeCell ref="AP3:AR3"/>
    <mergeCell ref="AS3:AU3"/>
    <mergeCell ref="AV3:AX3"/>
    <mergeCell ref="AY3:BA3"/>
    <mergeCell ref="BB3:BD3"/>
    <mergeCell ref="BE3:BG3"/>
    <mergeCell ref="U3:W3"/>
    <mergeCell ref="AD3:AF3"/>
    <mergeCell ref="AG3:AI3"/>
    <mergeCell ref="AJ3:AL3"/>
    <mergeCell ref="X3:Z3"/>
    <mergeCell ref="AA3:AC3"/>
  </mergeCells>
  <printOptions/>
  <pageMargins left="0.4" right="0.64" top="1" bottom="1" header="0.5" footer="0.5"/>
  <pageSetup horizontalDpi="600" verticalDpi="600" orientation="landscape" paperSize="8" scale="80" r:id="rId1"/>
  <headerFooter alignWithMargins="0">
    <oddHeader>&amp;C&amp;"Arial,Grassetto"COMUNE DI CORATO
Città Metropolitana di Bari</oddHeader>
    <oddFooter>&amp;C&amp;P&amp;RUfficio del Segretario Generale
Controlli Interni</oddFooter>
  </headerFooter>
</worksheet>
</file>

<file path=xl/worksheets/sheet7.xml><?xml version="1.0" encoding="utf-8"?>
<worksheet xmlns="http://schemas.openxmlformats.org/spreadsheetml/2006/main" xmlns:r="http://schemas.openxmlformats.org/officeDocument/2006/relationships">
  <dimension ref="A1:FI18"/>
  <sheetViews>
    <sheetView workbookViewId="0" topLeftCell="EL1">
      <pane ySplit="4" topLeftCell="BM16" activePane="bottomLeft" state="frozen"/>
      <selection pane="topLeft" activeCell="A1" sqref="A1"/>
      <selection pane="bottomLeft" activeCell="A1" sqref="A1:FH17"/>
    </sheetView>
  </sheetViews>
  <sheetFormatPr defaultColWidth="9.140625" defaultRowHeight="12.75"/>
  <cols>
    <col min="1" max="1" width="3.7109375" style="47" bestFit="1" customWidth="1"/>
    <col min="2" max="2" width="6.28125" style="47" bestFit="1" customWidth="1"/>
    <col min="3" max="3" width="8.7109375" style="47" bestFit="1" customWidth="1"/>
    <col min="4" max="4" width="5.57421875" style="47" bestFit="1" customWidth="1"/>
    <col min="5" max="5" width="8.7109375" style="47" bestFit="1" customWidth="1"/>
    <col min="6" max="6" width="4.140625" style="47" bestFit="1" customWidth="1"/>
    <col min="7" max="7" width="17.421875" style="47" bestFit="1" customWidth="1"/>
    <col min="8" max="8" width="28.8515625" style="47" customWidth="1"/>
    <col min="9" max="10" width="3.00390625" style="47" bestFit="1" customWidth="1"/>
    <col min="11" max="11" width="6.421875" style="47" bestFit="1" customWidth="1"/>
    <col min="12" max="13" width="3.00390625" style="47" bestFit="1" customWidth="1"/>
    <col min="14" max="14" width="6.421875" style="47" bestFit="1" customWidth="1"/>
    <col min="15" max="16" width="3.00390625" style="47" bestFit="1" customWidth="1"/>
    <col min="17" max="17" width="6.421875" style="47" bestFit="1" customWidth="1"/>
    <col min="18" max="18" width="2.421875" style="47" bestFit="1" customWidth="1"/>
    <col min="19" max="19" width="3.00390625" style="47" bestFit="1" customWidth="1"/>
    <col min="20" max="20" width="5.421875" style="47" bestFit="1" customWidth="1"/>
    <col min="21" max="21" width="2.421875" style="47" bestFit="1" customWidth="1"/>
    <col min="22" max="22" width="3.00390625" style="47" bestFit="1" customWidth="1"/>
    <col min="23" max="23" width="5.421875" style="47" bestFit="1" customWidth="1"/>
    <col min="24" max="24" width="2.421875" style="47" bestFit="1" customWidth="1"/>
    <col min="25" max="25" width="3.00390625" style="47" bestFit="1" customWidth="1"/>
    <col min="26" max="26" width="5.421875" style="47" bestFit="1" customWidth="1"/>
    <col min="27" max="27" width="2.421875" style="47" bestFit="1" customWidth="1"/>
    <col min="28" max="28" width="3.00390625" style="47" bestFit="1" customWidth="1"/>
    <col min="29" max="29" width="5.421875" style="47" bestFit="1" customWidth="1"/>
    <col min="30" max="30" width="2.421875" style="47" bestFit="1" customWidth="1"/>
    <col min="31" max="31" width="3.00390625" style="47" bestFit="1" customWidth="1"/>
    <col min="32" max="32" width="5.421875" style="47" bestFit="1" customWidth="1"/>
    <col min="33" max="33" width="2.421875" style="47" bestFit="1" customWidth="1"/>
    <col min="34" max="34" width="3.00390625" style="47" bestFit="1" customWidth="1"/>
    <col min="35" max="35" width="5.421875" style="47" bestFit="1" customWidth="1"/>
    <col min="36" max="36" width="2.421875" style="47" bestFit="1" customWidth="1"/>
    <col min="37" max="37" width="3.00390625" style="47" bestFit="1" customWidth="1"/>
    <col min="38" max="38" width="5.421875" style="47" bestFit="1" customWidth="1"/>
    <col min="39" max="39" width="2.421875" style="47" bestFit="1" customWidth="1"/>
    <col min="40" max="40" width="3.00390625" style="47" bestFit="1" customWidth="1"/>
    <col min="41" max="41" width="5.421875" style="47" bestFit="1" customWidth="1"/>
    <col min="42" max="42" width="2.421875" style="47" bestFit="1" customWidth="1"/>
    <col min="43" max="43" width="3.00390625" style="47" bestFit="1" customWidth="1"/>
    <col min="44" max="44" width="5.421875" style="47" bestFit="1" customWidth="1"/>
    <col min="45" max="46" width="3.00390625" style="47" bestFit="1" customWidth="1"/>
    <col min="47" max="47" width="6.421875" style="47" bestFit="1" customWidth="1"/>
    <col min="48" max="49" width="3.00390625" style="47" bestFit="1" customWidth="1"/>
    <col min="50" max="50" width="6.421875" style="47" bestFit="1" customWidth="1"/>
    <col min="51" max="51" width="2.421875" style="47" bestFit="1" customWidth="1"/>
    <col min="52" max="52" width="3.00390625" style="47" bestFit="1" customWidth="1"/>
    <col min="53" max="53" width="5.421875" style="47" bestFit="1" customWidth="1"/>
    <col min="54" max="54" width="2.421875" style="47" bestFit="1" customWidth="1"/>
    <col min="55" max="55" width="3.00390625" style="47" bestFit="1" customWidth="1"/>
    <col min="56" max="56" width="5.421875" style="47" bestFit="1" customWidth="1"/>
    <col min="57" max="57" width="2.421875" style="47" bestFit="1" customWidth="1"/>
    <col min="58" max="58" width="3.00390625" style="47" bestFit="1" customWidth="1"/>
    <col min="59" max="59" width="5.421875" style="47" bestFit="1" customWidth="1"/>
    <col min="60" max="60" width="2.421875" style="47" bestFit="1" customWidth="1"/>
    <col min="61" max="61" width="3.00390625" style="47" bestFit="1" customWidth="1"/>
    <col min="62" max="62" width="5.421875" style="47" bestFit="1" customWidth="1"/>
    <col min="63" max="63" width="2.421875" style="47" bestFit="1" customWidth="1"/>
    <col min="64" max="64" width="3.00390625" style="47" bestFit="1" customWidth="1"/>
    <col min="65" max="65" width="5.421875" style="47" bestFit="1" customWidth="1"/>
    <col min="66" max="66" width="2.421875" style="47" bestFit="1" customWidth="1"/>
    <col min="67" max="67" width="3.00390625" style="47" bestFit="1" customWidth="1"/>
    <col min="68" max="68" width="6.421875" style="47" bestFit="1" customWidth="1"/>
    <col min="69" max="69" width="2.421875" style="47" bestFit="1" customWidth="1"/>
    <col min="70" max="70" width="3.00390625" style="47" bestFit="1" customWidth="1"/>
    <col min="71" max="71" width="6.421875" style="47" bestFit="1" customWidth="1"/>
    <col min="72" max="72" width="2.421875" style="47" bestFit="1" customWidth="1"/>
    <col min="73" max="73" width="3.00390625" style="47" bestFit="1" customWidth="1"/>
    <col min="74" max="74" width="6.421875" style="47" bestFit="1" customWidth="1"/>
    <col min="75" max="75" width="2.421875" style="47" bestFit="1" customWidth="1"/>
    <col min="76" max="76" width="3.00390625" style="47" bestFit="1" customWidth="1"/>
    <col min="77" max="77" width="6.421875" style="47" bestFit="1" customWidth="1"/>
    <col min="78" max="78" width="2.421875" style="47" bestFit="1" customWidth="1"/>
    <col min="79" max="79" width="3.00390625" style="47" bestFit="1" customWidth="1"/>
    <col min="80" max="80" width="6.421875" style="47" bestFit="1" customWidth="1"/>
    <col min="81" max="81" width="2.421875" style="47" bestFit="1" customWidth="1"/>
    <col min="82" max="82" width="3.00390625" style="47" bestFit="1" customWidth="1"/>
    <col min="83" max="83" width="6.421875" style="47" bestFit="1" customWidth="1"/>
    <col min="84" max="84" width="2.421875" style="47" bestFit="1" customWidth="1"/>
    <col min="85" max="85" width="3.00390625" style="47" bestFit="1" customWidth="1"/>
    <col min="86" max="86" width="6.421875" style="47" bestFit="1" customWidth="1"/>
    <col min="87" max="87" width="2.421875" style="47" bestFit="1" customWidth="1"/>
    <col min="88" max="88" width="3.00390625" style="47" bestFit="1" customWidth="1"/>
    <col min="89" max="89" width="6.421875" style="47" bestFit="1" customWidth="1"/>
    <col min="90" max="90" width="2.421875" style="47" bestFit="1" customWidth="1"/>
    <col min="91" max="91" width="3.00390625" style="47" bestFit="1" customWidth="1"/>
    <col min="92" max="92" width="6.421875" style="47" bestFit="1" customWidth="1"/>
    <col min="93" max="94" width="3.00390625" style="47" bestFit="1" customWidth="1"/>
    <col min="95" max="95" width="6.421875" style="47" bestFit="1" customWidth="1"/>
    <col min="96" max="97" width="3.00390625" style="47" bestFit="1" customWidth="1"/>
    <col min="98" max="98" width="6.421875" style="47" bestFit="1" customWidth="1"/>
    <col min="99" max="99" width="2.421875" style="47" bestFit="1" customWidth="1"/>
    <col min="100" max="100" width="3.00390625" style="47" bestFit="1" customWidth="1"/>
    <col min="101" max="101" width="6.421875" style="47" bestFit="1" customWidth="1"/>
    <col min="102" max="102" width="2.421875" style="47" bestFit="1" customWidth="1"/>
    <col min="103" max="103" width="3.00390625" style="47" bestFit="1" customWidth="1"/>
    <col min="104" max="104" width="6.421875" style="47" bestFit="1" customWidth="1"/>
    <col min="105" max="105" width="2.421875" style="47" bestFit="1" customWidth="1"/>
    <col min="106" max="106" width="3.00390625" style="47" bestFit="1" customWidth="1"/>
    <col min="107" max="107" width="6.421875" style="47" bestFit="1" customWidth="1"/>
    <col min="108" max="108" width="2.421875" style="47" bestFit="1" customWidth="1"/>
    <col min="109" max="109" width="3.00390625" style="47" bestFit="1" customWidth="1"/>
    <col min="110" max="110" width="6.421875" style="47" bestFit="1" customWidth="1"/>
    <col min="111" max="111" width="2.421875" style="47" bestFit="1" customWidth="1"/>
    <col min="112" max="112" width="3.00390625" style="47" bestFit="1" customWidth="1"/>
    <col min="113" max="113" width="6.421875" style="47" bestFit="1" customWidth="1"/>
    <col min="114" max="114" width="2.421875" style="47" bestFit="1" customWidth="1"/>
    <col min="115" max="115" width="3.00390625" style="47" bestFit="1" customWidth="1"/>
    <col min="116" max="116" width="6.421875" style="47" bestFit="1" customWidth="1"/>
    <col min="117" max="117" width="2.421875" style="47" bestFit="1" customWidth="1"/>
    <col min="118" max="118" width="3.00390625" style="47" bestFit="1" customWidth="1"/>
    <col min="119" max="119" width="6.421875" style="47" bestFit="1" customWidth="1"/>
    <col min="120" max="120" width="2.421875" style="47" customWidth="1"/>
    <col min="121" max="121" width="3.00390625" style="47" bestFit="1" customWidth="1"/>
    <col min="122" max="122" width="6.421875" style="47" bestFit="1" customWidth="1"/>
    <col min="123" max="123" width="2.421875" style="47" bestFit="1" customWidth="1"/>
    <col min="124" max="124" width="3.00390625" style="47" bestFit="1" customWidth="1"/>
    <col min="125" max="125" width="6.421875" style="47" bestFit="1" customWidth="1"/>
    <col min="126" max="126" width="2.421875" style="47" bestFit="1" customWidth="1"/>
    <col min="127" max="127" width="3.00390625" style="47" bestFit="1" customWidth="1"/>
    <col min="128" max="128" width="6.421875" style="47" bestFit="1" customWidth="1"/>
    <col min="129" max="129" width="2.421875" style="47" bestFit="1" customWidth="1"/>
    <col min="130" max="130" width="3.00390625" style="47" bestFit="1" customWidth="1"/>
    <col min="131" max="131" width="6.421875" style="47" bestFit="1" customWidth="1"/>
    <col min="132" max="132" width="2.421875" style="47" bestFit="1" customWidth="1"/>
    <col min="133" max="133" width="3.00390625" style="47" bestFit="1" customWidth="1"/>
    <col min="134" max="134" width="6.421875" style="47" bestFit="1" customWidth="1"/>
    <col min="135" max="135" width="2.421875" style="47" bestFit="1" customWidth="1"/>
    <col min="136" max="136" width="3.00390625" style="47" bestFit="1" customWidth="1"/>
    <col min="137" max="137" width="6.421875" style="47" bestFit="1" customWidth="1"/>
    <col min="138" max="139" width="3.00390625" style="47" bestFit="1" customWidth="1"/>
    <col min="140" max="140" width="6.421875" style="47" bestFit="1" customWidth="1"/>
    <col min="141" max="142" width="3.00390625" style="47" bestFit="1" customWidth="1"/>
    <col min="143" max="143" width="6.421875" style="47" bestFit="1" customWidth="1"/>
    <col min="144" max="144" width="2.421875" style="47" bestFit="1" customWidth="1"/>
    <col min="145" max="145" width="3.00390625" style="47" bestFit="1" customWidth="1"/>
    <col min="146" max="146" width="6.421875" style="47" bestFit="1" customWidth="1"/>
    <col min="147" max="148" width="3.00390625" style="47" bestFit="1" customWidth="1"/>
    <col min="149" max="149" width="6.421875" style="47" bestFit="1" customWidth="1"/>
    <col min="150" max="150" width="2.421875" style="47" bestFit="1" customWidth="1"/>
    <col min="151" max="151" width="3.00390625" style="47" bestFit="1" customWidth="1"/>
    <col min="152" max="152" width="6.421875" style="47" bestFit="1" customWidth="1"/>
    <col min="153" max="154" width="3.00390625" style="47" bestFit="1" customWidth="1"/>
    <col min="155" max="155" width="6.421875" style="47" bestFit="1" customWidth="1"/>
    <col min="156" max="156" width="2.421875" style="47" bestFit="1" customWidth="1"/>
    <col min="157" max="157" width="3.00390625" style="47" bestFit="1" customWidth="1"/>
    <col min="158" max="158" width="6.421875" style="47" bestFit="1" customWidth="1"/>
    <col min="159" max="159" width="2.421875" style="47" bestFit="1" customWidth="1"/>
    <col min="160" max="160" width="3.00390625" style="47" bestFit="1" customWidth="1"/>
    <col min="161" max="161" width="6.421875" style="47" bestFit="1" customWidth="1"/>
    <col min="162" max="162" width="2.421875" style="47" bestFit="1" customWidth="1"/>
    <col min="163" max="163" width="3.00390625" style="47" bestFit="1" customWidth="1"/>
    <col min="164" max="164" width="6.421875" style="47" bestFit="1" customWidth="1"/>
  </cols>
  <sheetData>
    <row r="1" spans="1:11" ht="13.5" thickBot="1">
      <c r="A1" s="71"/>
      <c r="B1" s="121" t="s">
        <v>279</v>
      </c>
      <c r="C1" s="122"/>
      <c r="D1" s="121">
        <v>2015</v>
      </c>
      <c r="E1" s="123"/>
      <c r="F1" s="71"/>
      <c r="H1" s="135" t="s">
        <v>976</v>
      </c>
      <c r="I1" s="46"/>
      <c r="J1" s="46"/>
      <c r="K1" s="46"/>
    </row>
    <row r="2" spans="1:164" ht="13.5" thickBot="1">
      <c r="A2" s="71"/>
      <c r="B2" s="71"/>
      <c r="C2" s="71"/>
      <c r="D2" s="71"/>
      <c r="E2" s="71"/>
      <c r="F2" s="71"/>
      <c r="H2" s="77"/>
      <c r="I2" s="540" t="s">
        <v>572</v>
      </c>
      <c r="J2" s="541"/>
      <c r="K2" s="541"/>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542"/>
      <c r="AN2" s="542"/>
      <c r="AO2" s="542"/>
      <c r="AP2" s="542"/>
      <c r="AQ2" s="542"/>
      <c r="AR2" s="542"/>
      <c r="AS2" s="542"/>
      <c r="AT2" s="542"/>
      <c r="AU2" s="542"/>
      <c r="AV2" s="542"/>
      <c r="AW2" s="542"/>
      <c r="AX2" s="542"/>
      <c r="AY2" s="542"/>
      <c r="AZ2" s="542"/>
      <c r="BA2" s="542"/>
      <c r="BB2" s="542"/>
      <c r="BC2" s="542"/>
      <c r="BD2" s="542"/>
      <c r="BE2" s="542"/>
      <c r="BF2" s="542"/>
      <c r="BG2" s="542"/>
      <c r="BH2" s="542"/>
      <c r="BI2" s="542"/>
      <c r="BJ2" s="542"/>
      <c r="BK2" s="542"/>
      <c r="BL2" s="542"/>
      <c r="BM2" s="542"/>
      <c r="BN2" s="542"/>
      <c r="BO2" s="542"/>
      <c r="BP2" s="542"/>
      <c r="BQ2" s="542"/>
      <c r="BR2" s="542"/>
      <c r="BS2" s="542"/>
      <c r="BT2" s="542"/>
      <c r="BU2" s="542"/>
      <c r="BV2" s="542"/>
      <c r="BW2" s="542"/>
      <c r="BX2" s="542"/>
      <c r="BY2" s="542"/>
      <c r="BZ2" s="542"/>
      <c r="CA2" s="542"/>
      <c r="CB2" s="542"/>
      <c r="CC2" s="542"/>
      <c r="CD2" s="542"/>
      <c r="CE2" s="542"/>
      <c r="CF2" s="542"/>
      <c r="CG2" s="542"/>
      <c r="CH2" s="542"/>
      <c r="CI2" s="542"/>
      <c r="CJ2" s="542"/>
      <c r="CK2" s="542"/>
      <c r="CL2" s="542"/>
      <c r="CM2" s="542"/>
      <c r="CN2" s="542"/>
      <c r="CO2" s="542"/>
      <c r="CP2" s="542"/>
      <c r="CQ2" s="542"/>
      <c r="CR2" s="542"/>
      <c r="CS2" s="542"/>
      <c r="CT2" s="542"/>
      <c r="CU2" s="542"/>
      <c r="CV2" s="542"/>
      <c r="CW2" s="542"/>
      <c r="CX2" s="542"/>
      <c r="CY2" s="542"/>
      <c r="CZ2" s="542"/>
      <c r="DA2" s="542"/>
      <c r="DB2" s="542"/>
      <c r="DC2" s="542"/>
      <c r="DD2" s="542"/>
      <c r="DE2" s="542"/>
      <c r="DF2" s="542"/>
      <c r="DG2" s="542"/>
      <c r="DH2" s="542"/>
      <c r="DI2" s="542"/>
      <c r="DJ2" s="542"/>
      <c r="DK2" s="542"/>
      <c r="DL2" s="542"/>
      <c r="DM2" s="542"/>
      <c r="DN2" s="542"/>
      <c r="DO2" s="542"/>
      <c r="DP2" s="542"/>
      <c r="DQ2" s="542"/>
      <c r="DR2" s="542"/>
      <c r="DS2" s="542"/>
      <c r="DT2" s="542"/>
      <c r="DU2" s="542"/>
      <c r="DV2" s="542"/>
      <c r="DW2" s="542"/>
      <c r="DX2" s="542"/>
      <c r="DY2" s="542"/>
      <c r="DZ2" s="542"/>
      <c r="EA2" s="542"/>
      <c r="EB2" s="542"/>
      <c r="EC2" s="542"/>
      <c r="ED2" s="542"/>
      <c r="EE2" s="542"/>
      <c r="EF2" s="542"/>
      <c r="EG2" s="542"/>
      <c r="EH2" s="542"/>
      <c r="EI2" s="542"/>
      <c r="EJ2" s="542"/>
      <c r="EK2" s="542"/>
      <c r="EL2" s="542"/>
      <c r="EM2" s="542"/>
      <c r="EN2" s="542"/>
      <c r="EO2" s="542"/>
      <c r="EP2" s="542"/>
      <c r="EQ2" s="542"/>
      <c r="ER2" s="542"/>
      <c r="ES2" s="542"/>
      <c r="ET2" s="542"/>
      <c r="EU2" s="542"/>
      <c r="EV2" s="542"/>
      <c r="EW2" s="542"/>
      <c r="EX2" s="542"/>
      <c r="EY2" s="542"/>
      <c r="EZ2" s="542"/>
      <c r="FA2" s="542"/>
      <c r="FB2" s="542"/>
      <c r="FC2" s="542"/>
      <c r="FD2" s="542"/>
      <c r="FE2" s="542"/>
      <c r="FF2" s="542"/>
      <c r="FG2" s="542"/>
      <c r="FH2" s="543"/>
    </row>
    <row r="3" spans="1:164" ht="201" customHeight="1" thickBot="1" thickTop="1">
      <c r="A3" s="78" t="s">
        <v>407</v>
      </c>
      <c r="B3" s="78" t="s">
        <v>549</v>
      </c>
      <c r="C3" s="78" t="s">
        <v>548</v>
      </c>
      <c r="D3" s="78" t="s">
        <v>550</v>
      </c>
      <c r="E3" s="78" t="s">
        <v>548</v>
      </c>
      <c r="F3" s="78" t="s">
        <v>607</v>
      </c>
      <c r="G3" s="78" t="s">
        <v>608</v>
      </c>
      <c r="H3" s="79" t="s">
        <v>571</v>
      </c>
      <c r="I3" s="551" t="s">
        <v>986</v>
      </c>
      <c r="J3" s="551"/>
      <c r="K3" s="551"/>
      <c r="L3" s="551" t="s">
        <v>458</v>
      </c>
      <c r="M3" s="551"/>
      <c r="N3" s="551"/>
      <c r="O3" s="550" t="s">
        <v>945</v>
      </c>
      <c r="P3" s="550"/>
      <c r="Q3" s="555"/>
      <c r="R3" s="555" t="s">
        <v>382</v>
      </c>
      <c r="S3" s="556"/>
      <c r="T3" s="548"/>
      <c r="U3" s="555" t="s">
        <v>383</v>
      </c>
      <c r="V3" s="556"/>
      <c r="W3" s="548"/>
      <c r="X3" s="555" t="s">
        <v>738</v>
      </c>
      <c r="Y3" s="556"/>
      <c r="Z3" s="548"/>
      <c r="AA3" s="552" t="s">
        <v>365</v>
      </c>
      <c r="AB3" s="553"/>
      <c r="AC3" s="554"/>
      <c r="AD3" s="555" t="s">
        <v>398</v>
      </c>
      <c r="AE3" s="556"/>
      <c r="AF3" s="548"/>
      <c r="AG3" s="555" t="s">
        <v>988</v>
      </c>
      <c r="AH3" s="556"/>
      <c r="AI3" s="548"/>
      <c r="AJ3" s="555" t="s">
        <v>420</v>
      </c>
      <c r="AK3" s="556"/>
      <c r="AL3" s="548"/>
      <c r="AM3" s="555" t="s">
        <v>0</v>
      </c>
      <c r="AN3" s="556"/>
      <c r="AO3" s="548"/>
      <c r="AP3" s="555" t="s">
        <v>395</v>
      </c>
      <c r="AQ3" s="556"/>
      <c r="AR3" s="548"/>
      <c r="AS3" s="548" t="s">
        <v>946</v>
      </c>
      <c r="AT3" s="550"/>
      <c r="AU3" s="550"/>
      <c r="AV3" s="550" t="s">
        <v>437</v>
      </c>
      <c r="AW3" s="550"/>
      <c r="AX3" s="555"/>
      <c r="AY3" s="555" t="s">
        <v>399</v>
      </c>
      <c r="AZ3" s="568"/>
      <c r="BA3" s="569"/>
      <c r="BB3" s="555" t="s">
        <v>883</v>
      </c>
      <c r="BC3" s="568"/>
      <c r="BD3" s="569"/>
      <c r="BE3" s="557" t="s">
        <v>880</v>
      </c>
      <c r="BF3" s="558"/>
      <c r="BG3" s="559"/>
      <c r="BH3" s="557" t="s">
        <v>881</v>
      </c>
      <c r="BI3" s="558"/>
      <c r="BJ3" s="559"/>
      <c r="BK3" s="558" t="s">
        <v>882</v>
      </c>
      <c r="BL3" s="558"/>
      <c r="BM3" s="559"/>
      <c r="BN3" s="555" t="s">
        <v>575</v>
      </c>
      <c r="BO3" s="556"/>
      <c r="BP3" s="548"/>
      <c r="BQ3" s="555" t="s">
        <v>576</v>
      </c>
      <c r="BR3" s="556"/>
      <c r="BS3" s="548"/>
      <c r="BT3" s="555" t="s">
        <v>577</v>
      </c>
      <c r="BU3" s="556"/>
      <c r="BV3" s="548"/>
      <c r="BW3" s="555" t="s">
        <v>271</v>
      </c>
      <c r="BX3" s="556"/>
      <c r="BY3" s="548"/>
      <c r="BZ3" s="555" t="s">
        <v>421</v>
      </c>
      <c r="CA3" s="556"/>
      <c r="CB3" s="548"/>
      <c r="CC3" s="552" t="s">
        <v>272</v>
      </c>
      <c r="CD3" s="553"/>
      <c r="CE3" s="554"/>
      <c r="CF3" s="577" t="s">
        <v>396</v>
      </c>
      <c r="CG3" s="578"/>
      <c r="CH3" s="579"/>
      <c r="CI3" s="553" t="s">
        <v>397</v>
      </c>
      <c r="CJ3" s="553"/>
      <c r="CK3" s="554"/>
      <c r="CL3" s="555" t="s">
        <v>422</v>
      </c>
      <c r="CM3" s="556"/>
      <c r="CN3" s="548"/>
      <c r="CO3" s="550" t="s">
        <v>947</v>
      </c>
      <c r="CP3" s="550"/>
      <c r="CQ3" s="550"/>
      <c r="CR3" s="550" t="s">
        <v>948</v>
      </c>
      <c r="CS3" s="550"/>
      <c r="CT3" s="550"/>
      <c r="CU3" s="555" t="s">
        <v>273</v>
      </c>
      <c r="CV3" s="556"/>
      <c r="CW3" s="548"/>
      <c r="CX3" s="555" t="s">
        <v>423</v>
      </c>
      <c r="CY3" s="556"/>
      <c r="CZ3" s="548"/>
      <c r="DA3" s="555" t="s">
        <v>424</v>
      </c>
      <c r="DB3" s="556"/>
      <c r="DC3" s="548"/>
      <c r="DD3" s="555" t="s">
        <v>425</v>
      </c>
      <c r="DE3" s="556"/>
      <c r="DF3" s="548"/>
      <c r="DG3" s="555" t="s">
        <v>426</v>
      </c>
      <c r="DH3" s="556"/>
      <c r="DI3" s="548"/>
      <c r="DJ3" s="555" t="s">
        <v>427</v>
      </c>
      <c r="DK3" s="556"/>
      <c r="DL3" s="548"/>
      <c r="DM3" s="555" t="s">
        <v>428</v>
      </c>
      <c r="DN3" s="556"/>
      <c r="DO3" s="548"/>
      <c r="DP3" s="552" t="s">
        <v>274</v>
      </c>
      <c r="DQ3" s="553"/>
      <c r="DR3" s="554"/>
      <c r="DS3" s="555" t="s">
        <v>429</v>
      </c>
      <c r="DT3" s="556"/>
      <c r="DU3" s="548"/>
      <c r="DV3" s="555" t="s">
        <v>431</v>
      </c>
      <c r="DW3" s="556"/>
      <c r="DX3" s="548"/>
      <c r="DY3" s="555" t="s">
        <v>430</v>
      </c>
      <c r="DZ3" s="556"/>
      <c r="EA3" s="548"/>
      <c r="EB3" s="550" t="s">
        <v>434</v>
      </c>
      <c r="EC3" s="550"/>
      <c r="ED3" s="550"/>
      <c r="EE3" s="550" t="s">
        <v>435</v>
      </c>
      <c r="EF3" s="550"/>
      <c r="EG3" s="550"/>
      <c r="EH3" s="550" t="s">
        <v>949</v>
      </c>
      <c r="EI3" s="550"/>
      <c r="EJ3" s="550"/>
      <c r="EK3" s="550" t="s">
        <v>950</v>
      </c>
      <c r="EL3" s="550"/>
      <c r="EM3" s="550"/>
      <c r="EN3" s="550" t="s">
        <v>951</v>
      </c>
      <c r="EO3" s="550"/>
      <c r="EP3" s="550"/>
      <c r="EQ3" s="550" t="s">
        <v>952</v>
      </c>
      <c r="ER3" s="550"/>
      <c r="ES3" s="550"/>
      <c r="ET3" s="550" t="s">
        <v>953</v>
      </c>
      <c r="EU3" s="550"/>
      <c r="EV3" s="550"/>
      <c r="EW3" s="550" t="s">
        <v>957</v>
      </c>
      <c r="EX3" s="550"/>
      <c r="EY3" s="550"/>
      <c r="EZ3" s="550" t="s">
        <v>436</v>
      </c>
      <c r="FA3" s="550"/>
      <c r="FB3" s="550"/>
      <c r="FC3" s="550" t="s">
        <v>380</v>
      </c>
      <c r="FD3" s="550"/>
      <c r="FE3" s="550"/>
      <c r="FF3" s="548" t="s">
        <v>579</v>
      </c>
      <c r="FG3" s="549"/>
      <c r="FH3" s="549"/>
    </row>
    <row r="4" spans="1:164" ht="26.25" thickTop="1">
      <c r="A4" s="124"/>
      <c r="B4" s="81"/>
      <c r="C4" s="81"/>
      <c r="D4" s="81"/>
      <c r="E4" s="81"/>
      <c r="F4" s="81"/>
      <c r="G4" s="81"/>
      <c r="H4" s="125"/>
      <c r="I4" s="83" t="s">
        <v>954</v>
      </c>
      <c r="J4" s="84" t="s">
        <v>955</v>
      </c>
      <c r="K4" s="85" t="s">
        <v>956</v>
      </c>
      <c r="L4" s="83" t="s">
        <v>954</v>
      </c>
      <c r="M4" s="84" t="s">
        <v>955</v>
      </c>
      <c r="N4" s="85" t="s">
        <v>956</v>
      </c>
      <c r="O4" s="83" t="s">
        <v>954</v>
      </c>
      <c r="P4" s="84" t="s">
        <v>955</v>
      </c>
      <c r="Q4" s="85" t="s">
        <v>956</v>
      </c>
      <c r="R4" s="148" t="s">
        <v>954</v>
      </c>
      <c r="S4" s="84" t="s">
        <v>955</v>
      </c>
      <c r="T4" s="85" t="s">
        <v>987</v>
      </c>
      <c r="U4" s="148" t="s">
        <v>954</v>
      </c>
      <c r="V4" s="84" t="s">
        <v>955</v>
      </c>
      <c r="W4" s="85" t="s">
        <v>987</v>
      </c>
      <c r="X4" s="148" t="s">
        <v>954</v>
      </c>
      <c r="Y4" s="84" t="s">
        <v>955</v>
      </c>
      <c r="Z4" s="85" t="s">
        <v>987</v>
      </c>
      <c r="AA4" s="148" t="s">
        <v>954</v>
      </c>
      <c r="AB4" s="84" t="s">
        <v>955</v>
      </c>
      <c r="AC4" s="85" t="s">
        <v>987</v>
      </c>
      <c r="AD4" s="148" t="s">
        <v>954</v>
      </c>
      <c r="AE4" s="84" t="s">
        <v>955</v>
      </c>
      <c r="AF4" s="85" t="s">
        <v>987</v>
      </c>
      <c r="AG4" s="148" t="s">
        <v>954</v>
      </c>
      <c r="AH4" s="84" t="s">
        <v>955</v>
      </c>
      <c r="AI4" s="85" t="s">
        <v>987</v>
      </c>
      <c r="AJ4" s="148" t="s">
        <v>954</v>
      </c>
      <c r="AK4" s="84" t="s">
        <v>955</v>
      </c>
      <c r="AL4" s="85" t="s">
        <v>987</v>
      </c>
      <c r="AM4" s="148" t="s">
        <v>954</v>
      </c>
      <c r="AN4" s="84" t="s">
        <v>955</v>
      </c>
      <c r="AO4" s="85" t="s">
        <v>987</v>
      </c>
      <c r="AP4" s="148" t="s">
        <v>954</v>
      </c>
      <c r="AQ4" s="84" t="s">
        <v>955</v>
      </c>
      <c r="AR4" s="85" t="s">
        <v>987</v>
      </c>
      <c r="AS4" s="83" t="s">
        <v>954</v>
      </c>
      <c r="AT4" s="84" t="s">
        <v>955</v>
      </c>
      <c r="AU4" s="85" t="s">
        <v>956</v>
      </c>
      <c r="AV4" s="83" t="s">
        <v>954</v>
      </c>
      <c r="AW4" s="84" t="s">
        <v>955</v>
      </c>
      <c r="AX4" s="85" t="s">
        <v>956</v>
      </c>
      <c r="AY4" s="148" t="s">
        <v>954</v>
      </c>
      <c r="AZ4" s="84" t="s">
        <v>955</v>
      </c>
      <c r="BA4" s="85" t="s">
        <v>987</v>
      </c>
      <c r="BB4" s="148" t="s">
        <v>954</v>
      </c>
      <c r="BC4" s="84" t="s">
        <v>955</v>
      </c>
      <c r="BD4" s="85" t="s">
        <v>987</v>
      </c>
      <c r="BE4" s="148" t="s">
        <v>954</v>
      </c>
      <c r="BF4" s="84" t="s">
        <v>955</v>
      </c>
      <c r="BG4" s="108" t="s">
        <v>987</v>
      </c>
      <c r="BH4" s="148" t="s">
        <v>954</v>
      </c>
      <c r="BI4" s="84" t="s">
        <v>955</v>
      </c>
      <c r="BJ4" s="85" t="s">
        <v>987</v>
      </c>
      <c r="BK4" s="161" t="s">
        <v>954</v>
      </c>
      <c r="BL4" s="84" t="s">
        <v>955</v>
      </c>
      <c r="BM4" s="85" t="s">
        <v>987</v>
      </c>
      <c r="BN4" s="83" t="s">
        <v>954</v>
      </c>
      <c r="BO4" s="84" t="s">
        <v>955</v>
      </c>
      <c r="BP4" s="85" t="s">
        <v>956</v>
      </c>
      <c r="BQ4" s="83" t="s">
        <v>954</v>
      </c>
      <c r="BR4" s="84" t="s">
        <v>955</v>
      </c>
      <c r="BS4" s="85" t="s">
        <v>956</v>
      </c>
      <c r="BT4" s="83" t="s">
        <v>954</v>
      </c>
      <c r="BU4" s="84" t="s">
        <v>955</v>
      </c>
      <c r="BV4" s="85" t="s">
        <v>956</v>
      </c>
      <c r="BW4" s="83" t="s">
        <v>954</v>
      </c>
      <c r="BX4" s="84" t="s">
        <v>955</v>
      </c>
      <c r="BY4" s="85" t="s">
        <v>956</v>
      </c>
      <c r="BZ4" s="52" t="s">
        <v>954</v>
      </c>
      <c r="CA4" s="53" t="s">
        <v>955</v>
      </c>
      <c r="CB4" s="169" t="s">
        <v>956</v>
      </c>
      <c r="CC4" s="167" t="s">
        <v>954</v>
      </c>
      <c r="CD4" s="168" t="s">
        <v>955</v>
      </c>
      <c r="CE4" s="168" t="s">
        <v>956</v>
      </c>
      <c r="CF4" s="170" t="s">
        <v>954</v>
      </c>
      <c r="CG4" s="84" t="s">
        <v>955</v>
      </c>
      <c r="CH4" s="108" t="s">
        <v>956</v>
      </c>
      <c r="CI4" s="167" t="s">
        <v>954</v>
      </c>
      <c r="CJ4" s="168" t="s">
        <v>955</v>
      </c>
      <c r="CK4" s="168" t="s">
        <v>956</v>
      </c>
      <c r="CL4" s="86" t="s">
        <v>954</v>
      </c>
      <c r="CM4" s="53" t="s">
        <v>955</v>
      </c>
      <c r="CN4" s="54" t="s">
        <v>956</v>
      </c>
      <c r="CO4" s="52" t="s">
        <v>954</v>
      </c>
      <c r="CP4" s="53" t="s">
        <v>955</v>
      </c>
      <c r="CQ4" s="54" t="s">
        <v>956</v>
      </c>
      <c r="CR4" s="52" t="s">
        <v>954</v>
      </c>
      <c r="CS4" s="53" t="s">
        <v>955</v>
      </c>
      <c r="CT4" s="54" t="s">
        <v>956</v>
      </c>
      <c r="CU4" s="83" t="s">
        <v>954</v>
      </c>
      <c r="CV4" s="84" t="s">
        <v>955</v>
      </c>
      <c r="CW4" s="85" t="s">
        <v>956</v>
      </c>
      <c r="CX4" s="52" t="s">
        <v>954</v>
      </c>
      <c r="CY4" s="53" t="s">
        <v>955</v>
      </c>
      <c r="CZ4" s="54" t="s">
        <v>956</v>
      </c>
      <c r="DA4" s="52" t="s">
        <v>954</v>
      </c>
      <c r="DB4" s="53" t="s">
        <v>955</v>
      </c>
      <c r="DC4" s="54" t="s">
        <v>956</v>
      </c>
      <c r="DD4" s="52" t="s">
        <v>954</v>
      </c>
      <c r="DE4" s="53" t="s">
        <v>955</v>
      </c>
      <c r="DF4" s="54" t="s">
        <v>956</v>
      </c>
      <c r="DG4" s="52" t="s">
        <v>954</v>
      </c>
      <c r="DH4" s="53" t="s">
        <v>955</v>
      </c>
      <c r="DI4" s="54" t="s">
        <v>956</v>
      </c>
      <c r="DJ4" s="52" t="s">
        <v>954</v>
      </c>
      <c r="DK4" s="53" t="s">
        <v>955</v>
      </c>
      <c r="DL4" s="54" t="s">
        <v>956</v>
      </c>
      <c r="DM4" s="52" t="s">
        <v>954</v>
      </c>
      <c r="DN4" s="53" t="s">
        <v>955</v>
      </c>
      <c r="DO4" s="169" t="s">
        <v>956</v>
      </c>
      <c r="DP4" s="167" t="s">
        <v>954</v>
      </c>
      <c r="DQ4" s="168" t="s">
        <v>955</v>
      </c>
      <c r="DR4" s="168" t="s">
        <v>956</v>
      </c>
      <c r="DS4" s="86" t="s">
        <v>954</v>
      </c>
      <c r="DT4" s="53" t="s">
        <v>955</v>
      </c>
      <c r="DU4" s="54" t="s">
        <v>956</v>
      </c>
      <c r="DV4" s="52" t="s">
        <v>954</v>
      </c>
      <c r="DW4" s="53" t="s">
        <v>955</v>
      </c>
      <c r="DX4" s="54" t="s">
        <v>956</v>
      </c>
      <c r="DY4" s="52" t="s">
        <v>954</v>
      </c>
      <c r="DZ4" s="53" t="s">
        <v>955</v>
      </c>
      <c r="EA4" s="54" t="s">
        <v>956</v>
      </c>
      <c r="EB4" s="52" t="s">
        <v>954</v>
      </c>
      <c r="EC4" s="53" t="s">
        <v>955</v>
      </c>
      <c r="ED4" s="54" t="s">
        <v>956</v>
      </c>
      <c r="EE4" s="52" t="s">
        <v>954</v>
      </c>
      <c r="EF4" s="53" t="s">
        <v>955</v>
      </c>
      <c r="EG4" s="54" t="s">
        <v>956</v>
      </c>
      <c r="EH4" s="52" t="s">
        <v>954</v>
      </c>
      <c r="EI4" s="53" t="s">
        <v>955</v>
      </c>
      <c r="EJ4" s="54" t="s">
        <v>956</v>
      </c>
      <c r="EK4" s="83" t="s">
        <v>954</v>
      </c>
      <c r="EL4" s="84" t="s">
        <v>955</v>
      </c>
      <c r="EM4" s="85" t="s">
        <v>956</v>
      </c>
      <c r="EN4" s="52" t="s">
        <v>954</v>
      </c>
      <c r="EO4" s="53" t="s">
        <v>955</v>
      </c>
      <c r="EP4" s="54" t="s">
        <v>956</v>
      </c>
      <c r="EQ4" s="52" t="s">
        <v>954</v>
      </c>
      <c r="ER4" s="53" t="s">
        <v>955</v>
      </c>
      <c r="ES4" s="54" t="s">
        <v>956</v>
      </c>
      <c r="ET4" s="52" t="s">
        <v>954</v>
      </c>
      <c r="EU4" s="53" t="s">
        <v>955</v>
      </c>
      <c r="EV4" s="54" t="s">
        <v>956</v>
      </c>
      <c r="EW4" s="52" t="s">
        <v>954</v>
      </c>
      <c r="EX4" s="53" t="s">
        <v>955</v>
      </c>
      <c r="EY4" s="54" t="s">
        <v>956</v>
      </c>
      <c r="EZ4" s="52" t="s">
        <v>954</v>
      </c>
      <c r="FA4" s="53" t="s">
        <v>955</v>
      </c>
      <c r="FB4" s="54" t="s">
        <v>956</v>
      </c>
      <c r="FC4" s="52" t="s">
        <v>954</v>
      </c>
      <c r="FD4" s="53" t="s">
        <v>955</v>
      </c>
      <c r="FE4" s="54" t="s">
        <v>956</v>
      </c>
      <c r="FF4" s="86" t="s">
        <v>954</v>
      </c>
      <c r="FG4" s="53" t="s">
        <v>955</v>
      </c>
      <c r="FH4" s="54" t="s">
        <v>956</v>
      </c>
    </row>
    <row r="5" spans="1:165" s="41" customFormat="1" ht="90">
      <c r="A5" s="156">
        <f>A4+1</f>
        <v>1</v>
      </c>
      <c r="B5" s="91">
        <v>24</v>
      </c>
      <c r="C5" s="93">
        <v>42018</v>
      </c>
      <c r="D5" s="94">
        <v>3</v>
      </c>
      <c r="E5" s="93">
        <v>42017</v>
      </c>
      <c r="F5" s="91" t="s">
        <v>593</v>
      </c>
      <c r="G5" s="60" t="s">
        <v>500</v>
      </c>
      <c r="H5" s="150" t="s">
        <v>994</v>
      </c>
      <c r="I5" s="157">
        <v>1</v>
      </c>
      <c r="J5" s="158"/>
      <c r="K5" s="159"/>
      <c r="L5" s="151">
        <v>1</v>
      </c>
      <c r="M5" s="152"/>
      <c r="N5" s="153"/>
      <c r="O5" s="151">
        <v>1</v>
      </c>
      <c r="P5" s="152"/>
      <c r="Q5" s="153"/>
      <c r="R5" s="151"/>
      <c r="S5" s="152"/>
      <c r="T5" s="153"/>
      <c r="U5" s="151"/>
      <c r="V5" s="152"/>
      <c r="W5" s="153"/>
      <c r="X5" s="151"/>
      <c r="Y5" s="152"/>
      <c r="Z5" s="153"/>
      <c r="AA5" s="151"/>
      <c r="AB5" s="152"/>
      <c r="AC5" s="153"/>
      <c r="AD5" s="151"/>
      <c r="AE5" s="152"/>
      <c r="AF5" s="153"/>
      <c r="AG5" s="151"/>
      <c r="AH5" s="152"/>
      <c r="AI5" s="153"/>
      <c r="AJ5" s="151"/>
      <c r="AK5" s="152"/>
      <c r="AL5" s="153"/>
      <c r="AM5" s="151"/>
      <c r="AN5" s="152"/>
      <c r="AO5" s="153">
        <v>1</v>
      </c>
      <c r="AP5" s="151"/>
      <c r="AQ5" s="152"/>
      <c r="AR5" s="153"/>
      <c r="AS5" s="151">
        <v>1</v>
      </c>
      <c r="AT5" s="152"/>
      <c r="AU5" s="153"/>
      <c r="AV5" s="151">
        <v>1</v>
      </c>
      <c r="AW5" s="152"/>
      <c r="AX5" s="153"/>
      <c r="AY5" s="151"/>
      <c r="AZ5" s="152"/>
      <c r="BA5" s="153"/>
      <c r="BB5" s="151"/>
      <c r="BC5" s="152"/>
      <c r="BD5" s="153"/>
      <c r="BE5" s="151"/>
      <c r="BF5" s="152"/>
      <c r="BG5" s="162"/>
      <c r="BH5" s="151"/>
      <c r="BI5" s="152"/>
      <c r="BJ5" s="153"/>
      <c r="BK5" s="155"/>
      <c r="BL5" s="152"/>
      <c r="BM5" s="153"/>
      <c r="BN5" s="151"/>
      <c r="BO5" s="152"/>
      <c r="BP5" s="153"/>
      <c r="BQ5" s="151"/>
      <c r="BR5" s="152"/>
      <c r="BS5" s="153"/>
      <c r="BT5" s="151"/>
      <c r="BU5" s="152"/>
      <c r="BV5" s="153"/>
      <c r="BW5" s="151"/>
      <c r="BX5" s="152"/>
      <c r="BY5" s="163"/>
      <c r="BZ5" s="151">
        <v>1</v>
      </c>
      <c r="CA5" s="152"/>
      <c r="CB5" s="162"/>
      <c r="CC5" s="152"/>
      <c r="CD5" s="152"/>
      <c r="CE5" s="152"/>
      <c r="CF5" s="155"/>
      <c r="CG5" s="152"/>
      <c r="CH5" s="162"/>
      <c r="CI5" s="152"/>
      <c r="CJ5" s="152"/>
      <c r="CK5" s="152"/>
      <c r="CL5" s="155">
        <v>1</v>
      </c>
      <c r="CM5" s="152"/>
      <c r="CN5" s="153"/>
      <c r="CO5" s="151">
        <v>1</v>
      </c>
      <c r="CP5" s="152"/>
      <c r="CQ5" s="153"/>
      <c r="CR5" s="151">
        <v>1</v>
      </c>
      <c r="CS5" s="152"/>
      <c r="CT5" s="153"/>
      <c r="CU5" s="151"/>
      <c r="CV5" s="152"/>
      <c r="CW5" s="153"/>
      <c r="CX5" s="151">
        <v>1</v>
      </c>
      <c r="CY5" s="152"/>
      <c r="CZ5" s="153"/>
      <c r="DA5" s="151"/>
      <c r="DB5" s="154">
        <v>1</v>
      </c>
      <c r="DC5" s="153"/>
      <c r="DD5" s="151"/>
      <c r="DE5" s="154">
        <v>1</v>
      </c>
      <c r="DF5" s="153"/>
      <c r="DG5" s="151"/>
      <c r="DH5" s="154">
        <v>1</v>
      </c>
      <c r="DI5" s="153"/>
      <c r="DJ5" s="151"/>
      <c r="DK5" s="154">
        <v>1</v>
      </c>
      <c r="DL5" s="153"/>
      <c r="DM5" s="151">
        <v>1</v>
      </c>
      <c r="DN5" s="152"/>
      <c r="DO5" s="162"/>
      <c r="DP5" s="152"/>
      <c r="DQ5" s="152"/>
      <c r="DR5" s="152"/>
      <c r="DS5" s="155"/>
      <c r="DT5" s="154">
        <v>1</v>
      </c>
      <c r="DU5" s="153"/>
      <c r="DV5" s="151">
        <v>1</v>
      </c>
      <c r="DW5" s="152"/>
      <c r="DX5" s="153"/>
      <c r="DY5" s="151">
        <v>1</v>
      </c>
      <c r="DZ5" s="152"/>
      <c r="EA5" s="153"/>
      <c r="EB5" s="151">
        <v>1</v>
      </c>
      <c r="EC5" s="152"/>
      <c r="ED5" s="153"/>
      <c r="EE5" s="151">
        <v>1</v>
      </c>
      <c r="EF5" s="154"/>
      <c r="EG5" s="153"/>
      <c r="EH5" s="151">
        <v>1</v>
      </c>
      <c r="EI5" s="152"/>
      <c r="EJ5" s="153"/>
      <c r="EK5" s="151"/>
      <c r="EL5" s="154">
        <v>1</v>
      </c>
      <c r="EM5" s="153">
        <f>SUM(EK5:EL5)</f>
        <v>1</v>
      </c>
      <c r="EN5" s="151"/>
      <c r="EO5" s="152"/>
      <c r="EP5" s="153">
        <v>1</v>
      </c>
      <c r="EQ5" s="151"/>
      <c r="ER5" s="152"/>
      <c r="ES5" s="153"/>
      <c r="ET5" s="151">
        <v>1</v>
      </c>
      <c r="EU5" s="152"/>
      <c r="EV5" s="153"/>
      <c r="EW5" s="151">
        <v>1</v>
      </c>
      <c r="EX5" s="152"/>
      <c r="EY5" s="153"/>
      <c r="EZ5" s="151"/>
      <c r="FA5" s="152"/>
      <c r="FB5" s="153">
        <v>1</v>
      </c>
      <c r="FC5" s="151">
        <v>1</v>
      </c>
      <c r="FD5" s="152"/>
      <c r="FE5" s="153"/>
      <c r="FF5" s="155">
        <v>1</v>
      </c>
      <c r="FG5" s="152"/>
      <c r="FH5" s="153"/>
      <c r="FI5" s="43" t="s">
        <v>754</v>
      </c>
    </row>
    <row r="6" spans="1:164" s="41" customFormat="1" ht="90">
      <c r="A6" s="156">
        <f>A5+1</f>
        <v>2</v>
      </c>
      <c r="B6" s="91">
        <v>26</v>
      </c>
      <c r="C6" s="93">
        <v>42019</v>
      </c>
      <c r="D6" s="94">
        <v>4</v>
      </c>
      <c r="E6" s="93">
        <v>42018</v>
      </c>
      <c r="F6" s="91" t="s">
        <v>593</v>
      </c>
      <c r="G6" s="60" t="s">
        <v>886</v>
      </c>
      <c r="H6" s="150" t="s">
        <v>563</v>
      </c>
      <c r="I6" s="151">
        <v>1</v>
      </c>
      <c r="J6" s="152"/>
      <c r="K6" s="153"/>
      <c r="L6" s="151">
        <v>1</v>
      </c>
      <c r="M6" s="152"/>
      <c r="N6" s="153"/>
      <c r="O6" s="151">
        <v>1</v>
      </c>
      <c r="P6" s="152"/>
      <c r="Q6" s="153"/>
      <c r="R6" s="151"/>
      <c r="S6" s="152"/>
      <c r="T6" s="153"/>
      <c r="U6" s="151"/>
      <c r="V6" s="152"/>
      <c r="W6" s="153"/>
      <c r="X6" s="151"/>
      <c r="Y6" s="152"/>
      <c r="Z6" s="153"/>
      <c r="AA6" s="151">
        <v>1</v>
      </c>
      <c r="AB6" s="152"/>
      <c r="AC6" s="153"/>
      <c r="AD6" s="151"/>
      <c r="AE6" s="152"/>
      <c r="AF6" s="153"/>
      <c r="AG6" s="151">
        <v>1</v>
      </c>
      <c r="AH6" s="152"/>
      <c r="AI6" s="153"/>
      <c r="AJ6" s="151"/>
      <c r="AK6" s="152"/>
      <c r="AL6" s="153">
        <v>1</v>
      </c>
      <c r="AM6" s="151"/>
      <c r="AN6" s="152"/>
      <c r="AO6" s="153"/>
      <c r="AP6" s="151"/>
      <c r="AQ6" s="152"/>
      <c r="AR6" s="153"/>
      <c r="AS6" s="151"/>
      <c r="AT6" s="152"/>
      <c r="AU6" s="153"/>
      <c r="AV6" s="151"/>
      <c r="AW6" s="152"/>
      <c r="AX6" s="153"/>
      <c r="AY6" s="151"/>
      <c r="AZ6" s="152"/>
      <c r="BA6" s="153"/>
      <c r="BB6" s="151"/>
      <c r="BC6" s="152"/>
      <c r="BD6" s="153"/>
      <c r="BE6" s="151"/>
      <c r="BF6" s="152"/>
      <c r="BG6" s="162"/>
      <c r="BH6" s="151"/>
      <c r="BI6" s="152"/>
      <c r="BJ6" s="153"/>
      <c r="BK6" s="155"/>
      <c r="BL6" s="152"/>
      <c r="BM6" s="153"/>
      <c r="BN6" s="151"/>
      <c r="BO6" s="152"/>
      <c r="BP6" s="153"/>
      <c r="BQ6" s="151"/>
      <c r="BR6" s="152"/>
      <c r="BS6" s="153"/>
      <c r="BT6" s="151"/>
      <c r="BU6" s="152"/>
      <c r="BV6" s="153"/>
      <c r="BW6" s="151"/>
      <c r="BX6" s="152"/>
      <c r="BY6" s="163"/>
      <c r="BZ6" s="151"/>
      <c r="CA6" s="152"/>
      <c r="CB6" s="162"/>
      <c r="CC6" s="152"/>
      <c r="CD6" s="152"/>
      <c r="CE6" s="152"/>
      <c r="CF6" s="155"/>
      <c r="CG6" s="152"/>
      <c r="CH6" s="162"/>
      <c r="CI6" s="152"/>
      <c r="CJ6" s="152"/>
      <c r="CK6" s="152"/>
      <c r="CL6" s="155"/>
      <c r="CM6" s="152"/>
      <c r="CN6" s="153"/>
      <c r="CO6" s="151"/>
      <c r="CP6" s="152"/>
      <c r="CQ6" s="153"/>
      <c r="CR6" s="151"/>
      <c r="CS6" s="152"/>
      <c r="CT6" s="153"/>
      <c r="CU6" s="151"/>
      <c r="CV6" s="152"/>
      <c r="CW6" s="153"/>
      <c r="CX6" s="151"/>
      <c r="CY6" s="152"/>
      <c r="CZ6" s="153"/>
      <c r="DA6" s="151"/>
      <c r="DB6" s="152"/>
      <c r="DC6" s="153"/>
      <c r="DD6" s="151"/>
      <c r="DE6" s="152"/>
      <c r="DF6" s="153"/>
      <c r="DG6" s="151"/>
      <c r="DH6" s="152"/>
      <c r="DI6" s="153"/>
      <c r="DJ6" s="151"/>
      <c r="DK6" s="152"/>
      <c r="DL6" s="153"/>
      <c r="DM6" s="151"/>
      <c r="DN6" s="152"/>
      <c r="DO6" s="162"/>
      <c r="DP6" s="152"/>
      <c r="DQ6" s="152"/>
      <c r="DR6" s="152"/>
      <c r="DS6" s="155"/>
      <c r="DT6" s="152"/>
      <c r="DU6" s="153"/>
      <c r="DV6" s="151"/>
      <c r="DW6" s="152"/>
      <c r="DX6" s="153"/>
      <c r="DY6" s="151"/>
      <c r="DZ6" s="152"/>
      <c r="EA6" s="153"/>
      <c r="EB6" s="151"/>
      <c r="EC6" s="152"/>
      <c r="ED6" s="153"/>
      <c r="EE6" s="151"/>
      <c r="EF6" s="152"/>
      <c r="EG6" s="153"/>
      <c r="EH6" s="151"/>
      <c r="EI6" s="152"/>
      <c r="EJ6" s="153"/>
      <c r="EK6" s="151"/>
      <c r="EL6" s="152"/>
      <c r="EM6" s="153"/>
      <c r="EN6" s="151"/>
      <c r="EO6" s="152"/>
      <c r="EP6" s="153"/>
      <c r="EQ6" s="151"/>
      <c r="ER6" s="152"/>
      <c r="ES6" s="153"/>
      <c r="ET6" s="151"/>
      <c r="EU6" s="152"/>
      <c r="EV6" s="153"/>
      <c r="EW6" s="151"/>
      <c r="EX6" s="152"/>
      <c r="EY6" s="153"/>
      <c r="EZ6" s="151"/>
      <c r="FA6" s="152"/>
      <c r="FB6" s="153"/>
      <c r="FC6" s="151"/>
      <c r="FD6" s="152"/>
      <c r="FE6" s="153"/>
      <c r="FF6" s="155"/>
      <c r="FG6" s="152"/>
      <c r="FH6" s="153"/>
    </row>
    <row r="7" spans="1:165" s="41" customFormat="1" ht="67.5">
      <c r="A7" s="156">
        <f aca="true" t="shared" si="0" ref="A7:A17">A6+1</f>
        <v>3</v>
      </c>
      <c r="B7" s="91">
        <v>27</v>
      </c>
      <c r="C7" s="93">
        <v>42019</v>
      </c>
      <c r="D7" s="94">
        <v>7</v>
      </c>
      <c r="E7" s="93">
        <v>42018</v>
      </c>
      <c r="F7" s="91" t="s">
        <v>593</v>
      </c>
      <c r="G7" s="60" t="s">
        <v>886</v>
      </c>
      <c r="H7" s="150" t="s">
        <v>564</v>
      </c>
      <c r="I7" s="151">
        <v>1</v>
      </c>
      <c r="J7" s="152"/>
      <c r="K7" s="153"/>
      <c r="L7" s="151">
        <v>1</v>
      </c>
      <c r="M7" s="152"/>
      <c r="N7" s="153"/>
      <c r="O7" s="151">
        <v>1</v>
      </c>
      <c r="P7" s="152"/>
      <c r="Q7" s="153"/>
      <c r="R7" s="151"/>
      <c r="S7" s="152"/>
      <c r="T7" s="153"/>
      <c r="U7" s="151"/>
      <c r="V7" s="152"/>
      <c r="W7" s="153"/>
      <c r="X7" s="151"/>
      <c r="Y7" s="152"/>
      <c r="Z7" s="153"/>
      <c r="AA7" s="151">
        <v>1</v>
      </c>
      <c r="AB7" s="152"/>
      <c r="AC7" s="153"/>
      <c r="AD7" s="151"/>
      <c r="AE7" s="152"/>
      <c r="AF7" s="153"/>
      <c r="AG7" s="151">
        <v>1</v>
      </c>
      <c r="AH7" s="152"/>
      <c r="AI7" s="153"/>
      <c r="AJ7" s="151"/>
      <c r="AK7" s="152"/>
      <c r="AL7" s="153">
        <v>1</v>
      </c>
      <c r="AM7" s="151"/>
      <c r="AN7" s="152"/>
      <c r="AO7" s="153">
        <v>1</v>
      </c>
      <c r="AP7" s="151"/>
      <c r="AQ7" s="152"/>
      <c r="AR7" s="153"/>
      <c r="AS7" s="151">
        <v>1</v>
      </c>
      <c r="AT7" s="152"/>
      <c r="AU7" s="153"/>
      <c r="AV7" s="151">
        <v>1</v>
      </c>
      <c r="AW7" s="152"/>
      <c r="AX7" s="153"/>
      <c r="AY7" s="151"/>
      <c r="AZ7" s="152"/>
      <c r="BA7" s="153"/>
      <c r="BB7" s="151"/>
      <c r="BC7" s="152"/>
      <c r="BD7" s="153"/>
      <c r="BE7" s="151"/>
      <c r="BF7" s="152"/>
      <c r="BG7" s="162"/>
      <c r="BH7" s="151"/>
      <c r="BI7" s="152"/>
      <c r="BJ7" s="153"/>
      <c r="BK7" s="155"/>
      <c r="BL7" s="152"/>
      <c r="BM7" s="153"/>
      <c r="BN7" s="151"/>
      <c r="BO7" s="152"/>
      <c r="BP7" s="153"/>
      <c r="BQ7" s="151"/>
      <c r="BR7" s="152"/>
      <c r="BS7" s="153"/>
      <c r="BT7" s="151"/>
      <c r="BU7" s="152"/>
      <c r="BV7" s="153"/>
      <c r="BW7" s="151"/>
      <c r="BX7" s="152"/>
      <c r="BY7" s="163"/>
      <c r="BZ7" s="151">
        <v>1</v>
      </c>
      <c r="CA7" s="152"/>
      <c r="CB7" s="162"/>
      <c r="CC7" s="152"/>
      <c r="CD7" s="152"/>
      <c r="CE7" s="152"/>
      <c r="CF7" s="155"/>
      <c r="CG7" s="152"/>
      <c r="CH7" s="162"/>
      <c r="CI7" s="152"/>
      <c r="CJ7" s="152"/>
      <c r="CK7" s="152"/>
      <c r="CL7" s="155">
        <v>1</v>
      </c>
      <c r="CM7" s="152"/>
      <c r="CN7" s="153"/>
      <c r="CO7" s="151">
        <v>1</v>
      </c>
      <c r="CP7" s="152"/>
      <c r="CQ7" s="153"/>
      <c r="CR7" s="151">
        <v>1</v>
      </c>
      <c r="CS7" s="152"/>
      <c r="CT7" s="153"/>
      <c r="CU7" s="151"/>
      <c r="CV7" s="152"/>
      <c r="CW7" s="153"/>
      <c r="CX7" s="151">
        <v>1</v>
      </c>
      <c r="CY7" s="152"/>
      <c r="CZ7" s="153"/>
      <c r="DA7" s="151"/>
      <c r="DB7" s="154">
        <v>1</v>
      </c>
      <c r="DC7" s="153"/>
      <c r="DD7" s="151"/>
      <c r="DE7" s="154">
        <v>1</v>
      </c>
      <c r="DF7" s="153"/>
      <c r="DG7" s="151"/>
      <c r="DH7" s="154">
        <v>1</v>
      </c>
      <c r="DI7" s="153"/>
      <c r="DJ7" s="151"/>
      <c r="DK7" s="152"/>
      <c r="DL7" s="153"/>
      <c r="DM7" s="151">
        <v>1</v>
      </c>
      <c r="DN7" s="152"/>
      <c r="DO7" s="162"/>
      <c r="DP7" s="152"/>
      <c r="DQ7" s="152"/>
      <c r="DR7" s="152"/>
      <c r="DS7" s="155">
        <v>1</v>
      </c>
      <c r="DT7" s="152"/>
      <c r="DU7" s="153"/>
      <c r="DV7" s="151">
        <v>1</v>
      </c>
      <c r="DW7" s="152"/>
      <c r="DX7" s="153"/>
      <c r="DY7" s="151">
        <v>1</v>
      </c>
      <c r="DZ7" s="152"/>
      <c r="EA7" s="153"/>
      <c r="EB7" s="151">
        <v>1</v>
      </c>
      <c r="EC7" s="152"/>
      <c r="ED7" s="153"/>
      <c r="EE7" s="151">
        <v>1</v>
      </c>
      <c r="EF7" s="152"/>
      <c r="EG7" s="153"/>
      <c r="EH7" s="151">
        <v>1</v>
      </c>
      <c r="EI7" s="152"/>
      <c r="EJ7" s="153"/>
      <c r="EK7" s="151">
        <v>1</v>
      </c>
      <c r="EL7" s="152"/>
      <c r="EM7" s="153">
        <f>SUM(EK7:EL7)</f>
        <v>1</v>
      </c>
      <c r="EN7" s="151"/>
      <c r="EO7" s="152"/>
      <c r="EP7" s="153">
        <v>1</v>
      </c>
      <c r="EQ7" s="151">
        <v>1</v>
      </c>
      <c r="ER7" s="152"/>
      <c r="ES7" s="153"/>
      <c r="ET7" s="151">
        <v>1</v>
      </c>
      <c r="EU7" s="152"/>
      <c r="EV7" s="153"/>
      <c r="EW7" s="151">
        <v>1</v>
      </c>
      <c r="EX7" s="152"/>
      <c r="EY7" s="153"/>
      <c r="EZ7" s="151"/>
      <c r="FA7" s="152"/>
      <c r="FB7" s="153">
        <v>1</v>
      </c>
      <c r="FC7" s="151">
        <v>1</v>
      </c>
      <c r="FD7" s="152"/>
      <c r="FE7" s="153"/>
      <c r="FF7" s="155">
        <v>1</v>
      </c>
      <c r="FG7" s="152"/>
      <c r="FH7" s="153"/>
      <c r="FI7" s="43" t="s">
        <v>316</v>
      </c>
    </row>
    <row r="8" spans="1:164" s="41" customFormat="1" ht="60" customHeight="1">
      <c r="A8" s="156">
        <f t="shared" si="0"/>
        <v>4</v>
      </c>
      <c r="B8" s="91">
        <v>216</v>
      </c>
      <c r="C8" s="93">
        <v>42060</v>
      </c>
      <c r="D8" s="94">
        <v>39</v>
      </c>
      <c r="E8" s="93">
        <v>42054</v>
      </c>
      <c r="F8" s="91" t="s">
        <v>593</v>
      </c>
      <c r="G8" s="60" t="s">
        <v>886</v>
      </c>
      <c r="H8" s="150" t="s">
        <v>307</v>
      </c>
      <c r="I8" s="151">
        <v>1</v>
      </c>
      <c r="J8" s="152"/>
      <c r="K8" s="153"/>
      <c r="L8" s="151">
        <v>1</v>
      </c>
      <c r="M8" s="152"/>
      <c r="N8" s="153"/>
      <c r="O8" s="151">
        <v>1</v>
      </c>
      <c r="P8" s="152"/>
      <c r="Q8" s="153"/>
      <c r="R8" s="151"/>
      <c r="S8" s="152"/>
      <c r="T8" s="153"/>
      <c r="U8" s="151"/>
      <c r="V8" s="152"/>
      <c r="W8" s="153"/>
      <c r="X8" s="151">
        <v>1</v>
      </c>
      <c r="Y8" s="152"/>
      <c r="Z8" s="153"/>
      <c r="AA8" s="151">
        <v>1</v>
      </c>
      <c r="AB8" s="152"/>
      <c r="AC8" s="153"/>
      <c r="AD8" s="151"/>
      <c r="AE8" s="152"/>
      <c r="AF8" s="153"/>
      <c r="AG8" s="151"/>
      <c r="AH8" s="152"/>
      <c r="AI8" s="153"/>
      <c r="AJ8" s="151">
        <v>1</v>
      </c>
      <c r="AK8" s="152"/>
      <c r="AL8" s="153"/>
      <c r="AM8" s="151"/>
      <c r="AN8" s="152"/>
      <c r="AO8" s="153"/>
      <c r="AP8" s="151"/>
      <c r="AQ8" s="152"/>
      <c r="AR8" s="153"/>
      <c r="AS8" s="151">
        <v>1</v>
      </c>
      <c r="AT8" s="152"/>
      <c r="AU8" s="153"/>
      <c r="AV8" s="151">
        <v>1</v>
      </c>
      <c r="AW8" s="152"/>
      <c r="AX8" s="153"/>
      <c r="AY8" s="151"/>
      <c r="AZ8" s="152"/>
      <c r="BA8" s="153"/>
      <c r="BB8" s="151"/>
      <c r="BC8" s="152"/>
      <c r="BD8" s="153"/>
      <c r="BE8" s="151"/>
      <c r="BF8" s="152"/>
      <c r="BG8" s="162"/>
      <c r="BH8" s="151"/>
      <c r="BI8" s="152"/>
      <c r="BJ8" s="153"/>
      <c r="BK8" s="155"/>
      <c r="BL8" s="152"/>
      <c r="BM8" s="153"/>
      <c r="BN8" s="151">
        <v>1</v>
      </c>
      <c r="BO8" s="152"/>
      <c r="BP8" s="153"/>
      <c r="BQ8" s="151">
        <v>1</v>
      </c>
      <c r="BR8" s="152"/>
      <c r="BS8" s="162"/>
      <c r="BT8" s="151"/>
      <c r="BU8" s="152"/>
      <c r="BV8" s="153"/>
      <c r="BW8" s="151">
        <v>1</v>
      </c>
      <c r="BX8" s="152"/>
      <c r="BY8" s="164"/>
      <c r="BZ8" s="151"/>
      <c r="CA8" s="152"/>
      <c r="CB8" s="162"/>
      <c r="CC8" s="152">
        <v>1</v>
      </c>
      <c r="CD8" s="152"/>
      <c r="CE8" s="152"/>
      <c r="CF8" s="155"/>
      <c r="CG8" s="152"/>
      <c r="CH8" s="162"/>
      <c r="CI8" s="152"/>
      <c r="CJ8" s="152"/>
      <c r="CK8" s="152"/>
      <c r="CL8" s="155">
        <v>1</v>
      </c>
      <c r="CM8" s="152"/>
      <c r="CN8" s="153"/>
      <c r="CO8" s="151">
        <v>1</v>
      </c>
      <c r="CP8" s="152"/>
      <c r="CQ8" s="153"/>
      <c r="CR8" s="151">
        <v>1</v>
      </c>
      <c r="CS8" s="152"/>
      <c r="CT8" s="153"/>
      <c r="CU8" s="151">
        <v>1</v>
      </c>
      <c r="CV8" s="152"/>
      <c r="CW8" s="153"/>
      <c r="CX8" s="151">
        <v>1</v>
      </c>
      <c r="CY8" s="152"/>
      <c r="CZ8" s="153"/>
      <c r="DA8" s="151">
        <v>1</v>
      </c>
      <c r="DB8" s="152"/>
      <c r="DC8" s="153"/>
      <c r="DD8" s="151"/>
      <c r="DE8" s="152"/>
      <c r="DF8" s="153"/>
      <c r="DG8" s="151"/>
      <c r="DH8" s="152"/>
      <c r="DI8" s="153"/>
      <c r="DJ8" s="151"/>
      <c r="DK8" s="152">
        <v>1</v>
      </c>
      <c r="DL8" s="153"/>
      <c r="DM8" s="151"/>
      <c r="DN8" s="152"/>
      <c r="DO8" s="162"/>
      <c r="DP8" s="152"/>
      <c r="DQ8" s="152">
        <v>1</v>
      </c>
      <c r="DR8" s="152"/>
      <c r="DS8" s="155"/>
      <c r="DT8" s="152"/>
      <c r="DU8" s="153"/>
      <c r="DV8" s="151">
        <v>1</v>
      </c>
      <c r="DW8" s="152"/>
      <c r="DX8" s="153"/>
      <c r="DY8" s="151"/>
      <c r="DZ8" s="152"/>
      <c r="EA8" s="153"/>
      <c r="EB8" s="151"/>
      <c r="EC8" s="154">
        <v>1</v>
      </c>
      <c r="ED8" s="153"/>
      <c r="EE8" s="151"/>
      <c r="EF8" s="154">
        <v>1</v>
      </c>
      <c r="EG8" s="153"/>
      <c r="EH8" s="151">
        <v>1</v>
      </c>
      <c r="EI8" s="152"/>
      <c r="EJ8" s="153"/>
      <c r="EK8" s="151">
        <v>1</v>
      </c>
      <c r="EL8" s="152"/>
      <c r="EM8" s="153">
        <f>SUM(EK8:EL8)</f>
        <v>1</v>
      </c>
      <c r="EN8" s="151"/>
      <c r="EO8" s="152"/>
      <c r="EP8" s="153"/>
      <c r="EQ8" s="151">
        <v>1</v>
      </c>
      <c r="ER8" s="152"/>
      <c r="ES8" s="153"/>
      <c r="ET8" s="151">
        <v>1</v>
      </c>
      <c r="EU8" s="152"/>
      <c r="EV8" s="153"/>
      <c r="EW8" s="151">
        <v>1</v>
      </c>
      <c r="EX8" s="152"/>
      <c r="EY8" s="153"/>
      <c r="EZ8" s="151"/>
      <c r="FA8" s="152">
        <v>1</v>
      </c>
      <c r="FB8" s="153"/>
      <c r="FC8" s="151">
        <v>1</v>
      </c>
      <c r="FD8" s="152"/>
      <c r="FE8" s="153"/>
      <c r="FF8" s="155"/>
      <c r="FG8" s="152"/>
      <c r="FH8" s="153"/>
    </row>
    <row r="9" spans="1:164" s="41" customFormat="1" ht="67.5">
      <c r="A9" s="156">
        <f t="shared" si="0"/>
        <v>5</v>
      </c>
      <c r="B9" s="91">
        <v>314</v>
      </c>
      <c r="C9" s="93">
        <v>42086</v>
      </c>
      <c r="D9" s="94">
        <v>57</v>
      </c>
      <c r="E9" s="93">
        <v>42076</v>
      </c>
      <c r="F9" s="91" t="s">
        <v>593</v>
      </c>
      <c r="G9" s="60" t="s">
        <v>886</v>
      </c>
      <c r="H9" s="150" t="s">
        <v>363</v>
      </c>
      <c r="I9" s="151">
        <v>1</v>
      </c>
      <c r="J9" s="152"/>
      <c r="K9" s="153"/>
      <c r="L9" s="151">
        <v>1</v>
      </c>
      <c r="M9" s="152"/>
      <c r="N9" s="153"/>
      <c r="O9" s="151">
        <v>1</v>
      </c>
      <c r="P9" s="152"/>
      <c r="Q9" s="153"/>
      <c r="R9" s="151"/>
      <c r="S9" s="152"/>
      <c r="T9" s="153"/>
      <c r="U9" s="151"/>
      <c r="V9" s="152"/>
      <c r="W9" s="153"/>
      <c r="X9" s="151"/>
      <c r="Y9" s="154">
        <v>1</v>
      </c>
      <c r="Z9" s="153"/>
      <c r="AA9" s="151">
        <v>1</v>
      </c>
      <c r="AB9" s="152"/>
      <c r="AC9" s="153"/>
      <c r="AD9" s="151"/>
      <c r="AE9" s="152"/>
      <c r="AF9" s="153"/>
      <c r="AG9" s="151"/>
      <c r="AH9" s="152"/>
      <c r="AI9" s="153"/>
      <c r="AJ9" s="151"/>
      <c r="AK9" s="152"/>
      <c r="AL9" s="153">
        <v>1</v>
      </c>
      <c r="AM9" s="151"/>
      <c r="AN9" s="152"/>
      <c r="AO9" s="153"/>
      <c r="AP9" s="151"/>
      <c r="AQ9" s="152"/>
      <c r="AR9" s="153"/>
      <c r="AS9" s="151">
        <v>1</v>
      </c>
      <c r="AT9" s="152"/>
      <c r="AU9" s="153"/>
      <c r="AV9" s="151">
        <v>1</v>
      </c>
      <c r="AW9" s="152" t="s">
        <v>275</v>
      </c>
      <c r="AX9" s="153"/>
      <c r="AY9" s="151"/>
      <c r="AZ9" s="152"/>
      <c r="BA9" s="153"/>
      <c r="BB9" s="151"/>
      <c r="BC9" s="152"/>
      <c r="BD9" s="153"/>
      <c r="BE9" s="151"/>
      <c r="BF9" s="152"/>
      <c r="BG9" s="162"/>
      <c r="BH9" s="151"/>
      <c r="BI9" s="152"/>
      <c r="BJ9" s="153"/>
      <c r="BK9" s="155"/>
      <c r="BL9" s="152"/>
      <c r="BM9" s="153"/>
      <c r="BN9" s="151">
        <v>1</v>
      </c>
      <c r="BO9" s="152"/>
      <c r="BP9" s="153"/>
      <c r="BQ9" s="151">
        <v>1</v>
      </c>
      <c r="BR9" s="152"/>
      <c r="BS9" s="162"/>
      <c r="BT9" s="151"/>
      <c r="BU9" s="152"/>
      <c r="BV9" s="153">
        <v>1</v>
      </c>
      <c r="BW9" s="151"/>
      <c r="BX9" s="154">
        <v>1</v>
      </c>
      <c r="BY9" s="164"/>
      <c r="BZ9" s="151"/>
      <c r="CA9" s="152"/>
      <c r="CB9" s="162"/>
      <c r="CC9" s="152">
        <v>1</v>
      </c>
      <c r="CD9" s="152"/>
      <c r="CE9" s="152"/>
      <c r="CF9" s="155"/>
      <c r="CG9" s="152"/>
      <c r="CH9" s="162"/>
      <c r="CI9" s="152"/>
      <c r="CJ9" s="152"/>
      <c r="CK9" s="152"/>
      <c r="CL9" s="155">
        <v>1</v>
      </c>
      <c r="CM9" s="152"/>
      <c r="CN9" s="153"/>
      <c r="CO9" s="151">
        <v>1</v>
      </c>
      <c r="CP9" s="152"/>
      <c r="CQ9" s="153"/>
      <c r="CR9" s="151">
        <v>1</v>
      </c>
      <c r="CS9" s="152"/>
      <c r="CT9" s="153"/>
      <c r="CU9" s="151">
        <v>1</v>
      </c>
      <c r="CV9" s="152"/>
      <c r="CW9" s="153"/>
      <c r="CX9" s="151">
        <v>1</v>
      </c>
      <c r="CY9" s="152"/>
      <c r="CZ9" s="153"/>
      <c r="DA9" s="151"/>
      <c r="DB9" s="154">
        <v>1</v>
      </c>
      <c r="DC9" s="153"/>
      <c r="DD9" s="151"/>
      <c r="DE9" s="152"/>
      <c r="DF9" s="153"/>
      <c r="DG9" s="151"/>
      <c r="DH9" s="152"/>
      <c r="DI9" s="153"/>
      <c r="DJ9" s="151"/>
      <c r="DK9" s="154">
        <v>1</v>
      </c>
      <c r="DL9" s="153"/>
      <c r="DM9" s="151">
        <v>1</v>
      </c>
      <c r="DN9" s="152"/>
      <c r="DO9" s="162"/>
      <c r="DP9" s="152"/>
      <c r="DQ9" s="154">
        <v>1</v>
      </c>
      <c r="DR9" s="152"/>
      <c r="DS9" s="155"/>
      <c r="DT9" s="152"/>
      <c r="DU9" s="153"/>
      <c r="DV9" s="151"/>
      <c r="DW9" s="152"/>
      <c r="DX9" s="153"/>
      <c r="DY9" s="151"/>
      <c r="DZ9" s="152"/>
      <c r="EA9" s="153"/>
      <c r="EB9" s="151">
        <v>1</v>
      </c>
      <c r="EC9" s="152"/>
      <c r="ED9" s="153"/>
      <c r="EE9" s="151"/>
      <c r="EF9" s="154">
        <v>1</v>
      </c>
      <c r="EG9" s="153"/>
      <c r="EH9" s="151">
        <v>1</v>
      </c>
      <c r="EI9" s="152"/>
      <c r="EJ9" s="153"/>
      <c r="EK9" s="151">
        <v>1</v>
      </c>
      <c r="EL9" s="152"/>
      <c r="EM9" s="153">
        <f>SUM(EK9:EL9)</f>
        <v>1</v>
      </c>
      <c r="EN9" s="151"/>
      <c r="EO9" s="152"/>
      <c r="EP9" s="153">
        <v>1</v>
      </c>
      <c r="EQ9" s="151">
        <v>1</v>
      </c>
      <c r="ER9" s="152"/>
      <c r="ES9" s="153"/>
      <c r="ET9" s="151"/>
      <c r="EU9" s="152"/>
      <c r="EV9" s="153">
        <v>1</v>
      </c>
      <c r="EW9" s="151">
        <v>1</v>
      </c>
      <c r="EX9" s="152"/>
      <c r="EY9" s="153"/>
      <c r="EZ9" s="151"/>
      <c r="FA9" s="152"/>
      <c r="FB9" s="153">
        <v>1</v>
      </c>
      <c r="FC9" s="151"/>
      <c r="FD9" s="152"/>
      <c r="FE9" s="153">
        <v>1</v>
      </c>
      <c r="FF9" s="155"/>
      <c r="FG9" s="152"/>
      <c r="FH9" s="153"/>
    </row>
    <row r="10" spans="1:165" s="41" customFormat="1" ht="60.75" customHeight="1">
      <c r="A10" s="156">
        <f t="shared" si="0"/>
        <v>6</v>
      </c>
      <c r="B10" s="91">
        <v>330</v>
      </c>
      <c r="C10" s="93">
        <v>42089</v>
      </c>
      <c r="D10" s="94">
        <v>60</v>
      </c>
      <c r="E10" s="93">
        <v>42082</v>
      </c>
      <c r="F10" s="91" t="s">
        <v>593</v>
      </c>
      <c r="G10" s="60" t="s">
        <v>886</v>
      </c>
      <c r="H10" s="150" t="s">
        <v>1015</v>
      </c>
      <c r="I10" s="151">
        <v>1</v>
      </c>
      <c r="J10" s="152"/>
      <c r="K10" s="153"/>
      <c r="L10" s="151">
        <v>1</v>
      </c>
      <c r="M10" s="152"/>
      <c r="N10" s="153"/>
      <c r="O10" s="151"/>
      <c r="P10" s="152"/>
      <c r="Q10" s="153"/>
      <c r="R10" s="151"/>
      <c r="S10" s="152"/>
      <c r="T10" s="153"/>
      <c r="U10" s="151"/>
      <c r="V10" s="152"/>
      <c r="W10" s="153"/>
      <c r="X10" s="151"/>
      <c r="Y10" s="154">
        <v>1</v>
      </c>
      <c r="Z10" s="153"/>
      <c r="AA10" s="151"/>
      <c r="AB10" s="154">
        <v>1</v>
      </c>
      <c r="AC10" s="153"/>
      <c r="AD10" s="151"/>
      <c r="AE10" s="152"/>
      <c r="AF10" s="153"/>
      <c r="AG10" s="151"/>
      <c r="AH10" s="152"/>
      <c r="AI10" s="153"/>
      <c r="AJ10" s="151"/>
      <c r="AK10" s="152"/>
      <c r="AL10" s="153">
        <v>1</v>
      </c>
      <c r="AM10" s="151"/>
      <c r="AN10" s="152"/>
      <c r="AO10" s="153"/>
      <c r="AP10" s="151"/>
      <c r="AQ10" s="152"/>
      <c r="AR10" s="153"/>
      <c r="AS10" s="151">
        <v>1</v>
      </c>
      <c r="AT10" s="152"/>
      <c r="AU10" s="153"/>
      <c r="AV10" s="151">
        <v>1</v>
      </c>
      <c r="AW10" s="152"/>
      <c r="AX10" s="153"/>
      <c r="AY10" s="151"/>
      <c r="AZ10" s="152"/>
      <c r="BA10" s="153"/>
      <c r="BB10" s="151"/>
      <c r="BC10" s="152"/>
      <c r="BD10" s="153"/>
      <c r="BE10" s="151"/>
      <c r="BF10" s="152"/>
      <c r="BG10" s="162"/>
      <c r="BH10" s="151"/>
      <c r="BI10" s="152"/>
      <c r="BJ10" s="153"/>
      <c r="BK10" s="155"/>
      <c r="BL10" s="152"/>
      <c r="BM10" s="153"/>
      <c r="BN10" s="151">
        <v>1</v>
      </c>
      <c r="BO10" s="152"/>
      <c r="BP10" s="153"/>
      <c r="BQ10" s="151">
        <v>1</v>
      </c>
      <c r="BR10" s="152"/>
      <c r="BS10" s="162"/>
      <c r="BT10" s="151"/>
      <c r="BU10" s="152"/>
      <c r="BV10" s="153">
        <v>1</v>
      </c>
      <c r="BW10" s="151"/>
      <c r="BX10" s="154">
        <v>1</v>
      </c>
      <c r="BY10" s="164"/>
      <c r="BZ10" s="151"/>
      <c r="CA10" s="152"/>
      <c r="CB10" s="162"/>
      <c r="CC10" s="152">
        <v>1</v>
      </c>
      <c r="CD10" s="152"/>
      <c r="CE10" s="152"/>
      <c r="CF10" s="155"/>
      <c r="CG10" s="152"/>
      <c r="CH10" s="162"/>
      <c r="CI10" s="152"/>
      <c r="CJ10" s="152"/>
      <c r="CK10" s="152"/>
      <c r="CL10" s="155">
        <v>1</v>
      </c>
      <c r="CM10" s="152"/>
      <c r="CN10" s="153"/>
      <c r="CO10" s="151">
        <v>1</v>
      </c>
      <c r="CP10" s="152"/>
      <c r="CQ10" s="153"/>
      <c r="CR10" s="151">
        <v>1</v>
      </c>
      <c r="CS10" s="152"/>
      <c r="CT10" s="153"/>
      <c r="CU10" s="151">
        <v>1</v>
      </c>
      <c r="CV10" s="152"/>
      <c r="CW10" s="153"/>
      <c r="CX10" s="151">
        <v>1</v>
      </c>
      <c r="CY10" s="152"/>
      <c r="CZ10" s="153"/>
      <c r="DA10" s="151"/>
      <c r="DB10" s="154">
        <v>1</v>
      </c>
      <c r="DC10" s="153"/>
      <c r="DD10" s="151"/>
      <c r="DE10" s="152"/>
      <c r="DF10" s="153"/>
      <c r="DG10" s="151"/>
      <c r="DH10" s="152"/>
      <c r="DI10" s="153"/>
      <c r="DJ10" s="151"/>
      <c r="DK10" s="154">
        <v>1</v>
      </c>
      <c r="DL10" s="153"/>
      <c r="DM10" s="151">
        <v>1</v>
      </c>
      <c r="DN10" s="152"/>
      <c r="DO10" s="162"/>
      <c r="DP10" s="152"/>
      <c r="DQ10" s="154">
        <v>1</v>
      </c>
      <c r="DR10" s="152"/>
      <c r="DS10" s="155"/>
      <c r="DT10" s="152"/>
      <c r="DU10" s="153"/>
      <c r="DV10" s="151"/>
      <c r="DW10" s="154">
        <v>1</v>
      </c>
      <c r="DX10" s="153"/>
      <c r="DY10" s="151"/>
      <c r="DZ10" s="152"/>
      <c r="EA10" s="153"/>
      <c r="EB10" s="151"/>
      <c r="EC10" s="154">
        <v>1</v>
      </c>
      <c r="ED10" s="153"/>
      <c r="EE10" s="151"/>
      <c r="EF10" s="154">
        <v>1</v>
      </c>
      <c r="EG10" s="153"/>
      <c r="EH10" s="151">
        <v>1</v>
      </c>
      <c r="EI10" s="152"/>
      <c r="EJ10" s="153"/>
      <c r="EK10" s="151">
        <v>1</v>
      </c>
      <c r="EL10" s="152"/>
      <c r="EM10" s="153">
        <f>SUM(EK10:EL10)</f>
        <v>1</v>
      </c>
      <c r="EN10" s="151"/>
      <c r="EO10" s="152"/>
      <c r="EP10" s="153">
        <v>1</v>
      </c>
      <c r="EQ10" s="151">
        <v>1</v>
      </c>
      <c r="ER10" s="152"/>
      <c r="ES10" s="153"/>
      <c r="ET10" s="151"/>
      <c r="EU10" s="152"/>
      <c r="EV10" s="153">
        <v>1</v>
      </c>
      <c r="EW10" s="151">
        <v>1</v>
      </c>
      <c r="EX10" s="152"/>
      <c r="EY10" s="153"/>
      <c r="EZ10" s="151"/>
      <c r="FA10" s="152"/>
      <c r="FB10" s="153">
        <v>1</v>
      </c>
      <c r="FC10" s="151"/>
      <c r="FD10" s="152"/>
      <c r="FE10" s="153">
        <v>1</v>
      </c>
      <c r="FF10" s="155"/>
      <c r="FG10" s="152"/>
      <c r="FH10" s="153"/>
      <c r="FI10" s="43" t="s">
        <v>316</v>
      </c>
    </row>
    <row r="11" spans="1:165" s="41" customFormat="1" ht="48" customHeight="1">
      <c r="A11" s="156">
        <f t="shared" si="0"/>
        <v>7</v>
      </c>
      <c r="B11" s="91">
        <v>491</v>
      </c>
      <c r="C11" s="93">
        <v>42129</v>
      </c>
      <c r="D11" s="94">
        <v>80</v>
      </c>
      <c r="E11" s="93">
        <v>42111</v>
      </c>
      <c r="F11" s="91" t="s">
        <v>593</v>
      </c>
      <c r="G11" s="60" t="s">
        <v>886</v>
      </c>
      <c r="H11" s="150" t="s">
        <v>508</v>
      </c>
      <c r="I11" s="151">
        <v>1</v>
      </c>
      <c r="J11" s="152"/>
      <c r="K11" s="153"/>
      <c r="L11" s="151">
        <v>1</v>
      </c>
      <c r="M11" s="152"/>
      <c r="N11" s="153"/>
      <c r="O11" s="151">
        <v>1</v>
      </c>
      <c r="P11" s="152"/>
      <c r="Q11" s="153"/>
      <c r="R11" s="151"/>
      <c r="S11" s="152"/>
      <c r="T11" s="153"/>
      <c r="U11" s="151"/>
      <c r="V11" s="152"/>
      <c r="W11" s="153"/>
      <c r="X11" s="151">
        <v>1</v>
      </c>
      <c r="Y11" s="152"/>
      <c r="Z11" s="153"/>
      <c r="AA11" s="151"/>
      <c r="AB11" s="154">
        <v>1</v>
      </c>
      <c r="AC11" s="153"/>
      <c r="AD11" s="151"/>
      <c r="AE11" s="152"/>
      <c r="AF11" s="153"/>
      <c r="AG11" s="151"/>
      <c r="AH11" s="152"/>
      <c r="AI11" s="153"/>
      <c r="AJ11" s="151">
        <v>1</v>
      </c>
      <c r="AK11" s="152"/>
      <c r="AL11" s="153"/>
      <c r="AM11" s="151"/>
      <c r="AN11" s="152"/>
      <c r="AO11" s="153"/>
      <c r="AP11" s="151"/>
      <c r="AQ11" s="152"/>
      <c r="AR11" s="153"/>
      <c r="AS11" s="151">
        <v>1</v>
      </c>
      <c r="AT11" s="152"/>
      <c r="AU11" s="153"/>
      <c r="AV11" s="151">
        <v>1</v>
      </c>
      <c r="AW11" s="152"/>
      <c r="AX11" s="153"/>
      <c r="AY11" s="151"/>
      <c r="AZ11" s="152"/>
      <c r="BA11" s="153"/>
      <c r="BB11" s="151"/>
      <c r="BC11" s="152"/>
      <c r="BD11" s="153"/>
      <c r="BE11" s="151"/>
      <c r="BF11" s="152"/>
      <c r="BG11" s="162"/>
      <c r="BH11" s="151"/>
      <c r="BI11" s="152"/>
      <c r="BJ11" s="153"/>
      <c r="BK11" s="155"/>
      <c r="BL11" s="152"/>
      <c r="BM11" s="153"/>
      <c r="BN11" s="151">
        <v>1</v>
      </c>
      <c r="BO11" s="152"/>
      <c r="BP11" s="153"/>
      <c r="BQ11" s="151">
        <v>1</v>
      </c>
      <c r="BR11" s="152"/>
      <c r="BS11" s="162"/>
      <c r="BT11" s="151"/>
      <c r="BU11" s="152"/>
      <c r="BV11" s="153"/>
      <c r="BW11" s="151"/>
      <c r="BX11" s="154">
        <v>1</v>
      </c>
      <c r="BY11" s="164"/>
      <c r="BZ11" s="151"/>
      <c r="CA11" s="152"/>
      <c r="CB11" s="162"/>
      <c r="CC11" s="152">
        <v>1</v>
      </c>
      <c r="CD11" s="152"/>
      <c r="CE11" s="152"/>
      <c r="CF11" s="155"/>
      <c r="CG11" s="152"/>
      <c r="CH11" s="162"/>
      <c r="CI11" s="152"/>
      <c r="CJ11" s="152"/>
      <c r="CK11" s="152"/>
      <c r="CL11" s="155">
        <v>1</v>
      </c>
      <c r="CM11" s="152"/>
      <c r="CN11" s="153"/>
      <c r="CO11" s="151">
        <v>1</v>
      </c>
      <c r="CP11" s="152"/>
      <c r="CQ11" s="153"/>
      <c r="CR11" s="151">
        <v>1</v>
      </c>
      <c r="CS11" s="152"/>
      <c r="CT11" s="153"/>
      <c r="CU11" s="151">
        <v>1</v>
      </c>
      <c r="CV11" s="152"/>
      <c r="CW11" s="153"/>
      <c r="CX11" s="151">
        <v>1</v>
      </c>
      <c r="CY11" s="152"/>
      <c r="CZ11" s="153"/>
      <c r="DA11" s="151"/>
      <c r="DB11" s="154">
        <v>1</v>
      </c>
      <c r="DC11" s="153"/>
      <c r="DD11" s="151"/>
      <c r="DE11" s="152"/>
      <c r="DF11" s="153"/>
      <c r="DG11" s="151"/>
      <c r="DH11" s="152"/>
      <c r="DI11" s="153"/>
      <c r="DJ11" s="151"/>
      <c r="DK11" s="154">
        <v>1</v>
      </c>
      <c r="DL11" s="153"/>
      <c r="DM11" s="151">
        <v>1</v>
      </c>
      <c r="DN11" s="152"/>
      <c r="DO11" s="162"/>
      <c r="DP11" s="152"/>
      <c r="DQ11" s="152"/>
      <c r="DR11" s="152">
        <v>1</v>
      </c>
      <c r="DS11" s="155"/>
      <c r="DT11" s="152"/>
      <c r="DU11" s="153"/>
      <c r="DV11" s="151"/>
      <c r="DW11" s="152"/>
      <c r="DX11" s="153"/>
      <c r="DY11" s="151"/>
      <c r="DZ11" s="152"/>
      <c r="EA11" s="153"/>
      <c r="EB11" s="151"/>
      <c r="EC11" s="154">
        <v>1</v>
      </c>
      <c r="ED11" s="153"/>
      <c r="EE11" s="151"/>
      <c r="EF11" s="154">
        <v>1</v>
      </c>
      <c r="EG11" s="153"/>
      <c r="EH11" s="151">
        <v>1</v>
      </c>
      <c r="EI11" s="152"/>
      <c r="EJ11" s="153"/>
      <c r="EK11" s="151">
        <v>1</v>
      </c>
      <c r="EL11" s="152"/>
      <c r="EM11" s="153">
        <f>SUM(EK11:EL11)</f>
        <v>1</v>
      </c>
      <c r="EN11" s="151"/>
      <c r="EO11" s="152"/>
      <c r="EP11" s="153">
        <v>1</v>
      </c>
      <c r="EQ11" s="151">
        <v>1</v>
      </c>
      <c r="ER11" s="152"/>
      <c r="ES11" s="153"/>
      <c r="ET11" s="151">
        <v>1</v>
      </c>
      <c r="EU11" s="152"/>
      <c r="EV11" s="153"/>
      <c r="EW11" s="151">
        <v>1</v>
      </c>
      <c r="EX11" s="152"/>
      <c r="EY11" s="153"/>
      <c r="EZ11" s="151"/>
      <c r="FA11" s="152"/>
      <c r="FB11" s="153">
        <v>1</v>
      </c>
      <c r="FC11" s="151"/>
      <c r="FD11" s="152"/>
      <c r="FE11" s="153">
        <v>1</v>
      </c>
      <c r="FF11" s="155">
        <v>1</v>
      </c>
      <c r="FG11" s="152"/>
      <c r="FH11" s="153"/>
      <c r="FI11" s="43" t="s">
        <v>316</v>
      </c>
    </row>
    <row r="12" spans="1:165" ht="52.5" customHeight="1">
      <c r="A12" s="156">
        <f t="shared" si="0"/>
        <v>8</v>
      </c>
      <c r="B12" s="91">
        <v>472</v>
      </c>
      <c r="C12" s="93">
        <v>42129</v>
      </c>
      <c r="D12" s="94">
        <v>86</v>
      </c>
      <c r="E12" s="93">
        <v>42122</v>
      </c>
      <c r="F12" s="91" t="s">
        <v>593</v>
      </c>
      <c r="G12" s="60" t="s">
        <v>886</v>
      </c>
      <c r="H12" s="150" t="s">
        <v>90</v>
      </c>
      <c r="I12" s="151">
        <v>1</v>
      </c>
      <c r="J12" s="152"/>
      <c r="K12" s="153"/>
      <c r="L12" s="151">
        <v>1</v>
      </c>
      <c r="M12" s="152"/>
      <c r="N12" s="153"/>
      <c r="O12" s="151">
        <v>1</v>
      </c>
      <c r="P12" s="152"/>
      <c r="Q12" s="153"/>
      <c r="R12" s="151"/>
      <c r="S12" s="152"/>
      <c r="T12" s="153"/>
      <c r="U12" s="151"/>
      <c r="V12" s="152"/>
      <c r="W12" s="153"/>
      <c r="X12" s="151"/>
      <c r="Y12" s="152"/>
      <c r="Z12" s="153"/>
      <c r="AA12" s="151">
        <v>1</v>
      </c>
      <c r="AB12" s="152"/>
      <c r="AC12" s="153"/>
      <c r="AD12" s="151"/>
      <c r="AE12" s="152"/>
      <c r="AF12" s="153"/>
      <c r="AG12" s="151">
        <v>1</v>
      </c>
      <c r="AH12" s="152"/>
      <c r="AI12" s="153"/>
      <c r="AJ12" s="151"/>
      <c r="AK12" s="152">
        <v>1</v>
      </c>
      <c r="AL12" s="153"/>
      <c r="AM12" s="151"/>
      <c r="AN12" s="152"/>
      <c r="AO12" s="153">
        <v>1</v>
      </c>
      <c r="AP12" s="151"/>
      <c r="AQ12" s="152"/>
      <c r="AR12" s="153"/>
      <c r="AS12" s="151">
        <v>1</v>
      </c>
      <c r="AT12" s="152"/>
      <c r="AU12" s="153"/>
      <c r="AV12" s="151">
        <v>1</v>
      </c>
      <c r="AW12" s="152"/>
      <c r="AX12" s="153"/>
      <c r="AY12" s="151"/>
      <c r="AZ12" s="152"/>
      <c r="BA12" s="153"/>
      <c r="BB12" s="151"/>
      <c r="BC12" s="152"/>
      <c r="BD12" s="153"/>
      <c r="BE12" s="151"/>
      <c r="BF12" s="152"/>
      <c r="BG12" s="162"/>
      <c r="BH12" s="151"/>
      <c r="BI12" s="152"/>
      <c r="BJ12" s="153"/>
      <c r="BK12" s="155"/>
      <c r="BL12" s="152"/>
      <c r="BM12" s="153"/>
      <c r="BN12" s="151"/>
      <c r="BO12" s="152"/>
      <c r="BP12" s="153"/>
      <c r="BQ12" s="151"/>
      <c r="BR12" s="152"/>
      <c r="BS12" s="162"/>
      <c r="BT12" s="151"/>
      <c r="BU12" s="152"/>
      <c r="BV12" s="153"/>
      <c r="BW12" s="151"/>
      <c r="BX12" s="152"/>
      <c r="BY12" s="164"/>
      <c r="BZ12" s="151">
        <v>1</v>
      </c>
      <c r="CA12" s="152"/>
      <c r="CB12" s="162"/>
      <c r="CC12" s="152"/>
      <c r="CD12" s="152"/>
      <c r="CE12" s="152"/>
      <c r="CF12" s="155"/>
      <c r="CG12" s="152"/>
      <c r="CH12" s="162"/>
      <c r="CI12" s="152"/>
      <c r="CJ12" s="152"/>
      <c r="CK12" s="152"/>
      <c r="CL12" s="155">
        <v>1</v>
      </c>
      <c r="CM12" s="152"/>
      <c r="CN12" s="153"/>
      <c r="CO12" s="151">
        <v>1</v>
      </c>
      <c r="CP12" s="152"/>
      <c r="CQ12" s="153"/>
      <c r="CR12" s="151">
        <v>1</v>
      </c>
      <c r="CS12" s="152"/>
      <c r="CT12" s="153"/>
      <c r="CU12" s="151"/>
      <c r="CV12" s="152"/>
      <c r="CW12" s="153"/>
      <c r="CX12" s="151"/>
      <c r="CY12" s="152"/>
      <c r="CZ12" s="153">
        <v>1</v>
      </c>
      <c r="DA12" s="151"/>
      <c r="DB12" s="152"/>
      <c r="DC12" s="153">
        <v>1</v>
      </c>
      <c r="DD12" s="151"/>
      <c r="DE12" s="152"/>
      <c r="DF12" s="153">
        <v>1</v>
      </c>
      <c r="DG12" s="151"/>
      <c r="DH12" s="152"/>
      <c r="DI12" s="153">
        <v>1</v>
      </c>
      <c r="DJ12" s="151"/>
      <c r="DK12" s="152"/>
      <c r="DL12" s="153">
        <v>1</v>
      </c>
      <c r="DM12" s="151"/>
      <c r="DN12" s="152"/>
      <c r="DO12" s="162">
        <v>1</v>
      </c>
      <c r="DP12" s="152"/>
      <c r="DQ12" s="152"/>
      <c r="DR12" s="152"/>
      <c r="DS12" s="155"/>
      <c r="DT12" s="152"/>
      <c r="DU12" s="153">
        <v>1</v>
      </c>
      <c r="DV12" s="151"/>
      <c r="DW12" s="152"/>
      <c r="DX12" s="153">
        <v>1</v>
      </c>
      <c r="DY12" s="151"/>
      <c r="DZ12" s="152"/>
      <c r="EA12" s="153">
        <v>1</v>
      </c>
      <c r="EB12" s="151">
        <v>1</v>
      </c>
      <c r="EC12" s="152"/>
      <c r="ED12" s="153"/>
      <c r="EE12" s="151"/>
      <c r="EF12" s="154">
        <v>1</v>
      </c>
      <c r="EG12" s="153"/>
      <c r="EH12" s="151">
        <v>1</v>
      </c>
      <c r="EI12" s="152"/>
      <c r="EJ12" s="153"/>
      <c r="EK12" s="151">
        <v>1</v>
      </c>
      <c r="EL12" s="152"/>
      <c r="EM12" s="153">
        <f>SUM(EK12:EL12)</f>
        <v>1</v>
      </c>
      <c r="EN12" s="151"/>
      <c r="EO12" s="152"/>
      <c r="EP12" s="153">
        <v>1</v>
      </c>
      <c r="EQ12" s="151">
        <v>1</v>
      </c>
      <c r="ER12" s="152"/>
      <c r="ES12" s="153"/>
      <c r="ET12" s="151"/>
      <c r="EU12" s="152"/>
      <c r="EV12" s="153">
        <v>1</v>
      </c>
      <c r="EW12" s="151">
        <v>1</v>
      </c>
      <c r="EX12" s="152"/>
      <c r="EY12" s="153"/>
      <c r="EZ12" s="151"/>
      <c r="FA12" s="152"/>
      <c r="FB12" s="153">
        <v>1</v>
      </c>
      <c r="FC12" s="151">
        <v>1</v>
      </c>
      <c r="FD12" s="152"/>
      <c r="FE12" s="153"/>
      <c r="FF12" s="155">
        <v>1</v>
      </c>
      <c r="FG12" s="152"/>
      <c r="FH12" s="153"/>
      <c r="FI12" s="42" t="s">
        <v>316</v>
      </c>
    </row>
    <row r="13" spans="1:165" ht="90">
      <c r="A13" s="156">
        <f t="shared" si="0"/>
        <v>9</v>
      </c>
      <c r="B13" s="91">
        <v>743</v>
      </c>
      <c r="C13" s="93">
        <v>42181</v>
      </c>
      <c r="D13" s="94">
        <v>135</v>
      </c>
      <c r="E13" s="93">
        <v>42170</v>
      </c>
      <c r="F13" s="91" t="s">
        <v>593</v>
      </c>
      <c r="G13" s="60" t="s">
        <v>886</v>
      </c>
      <c r="H13" s="150" t="s">
        <v>744</v>
      </c>
      <c r="I13" s="151">
        <v>1</v>
      </c>
      <c r="J13" s="152"/>
      <c r="K13" s="153"/>
      <c r="L13" s="151">
        <v>1</v>
      </c>
      <c r="M13" s="152"/>
      <c r="N13" s="153"/>
      <c r="O13" s="151">
        <v>1</v>
      </c>
      <c r="P13" s="152"/>
      <c r="Q13" s="153"/>
      <c r="R13" s="151"/>
      <c r="S13" s="152"/>
      <c r="T13" s="153"/>
      <c r="U13" s="151"/>
      <c r="V13" s="152"/>
      <c r="W13" s="153"/>
      <c r="X13" s="151"/>
      <c r="Y13" s="152"/>
      <c r="Z13" s="153"/>
      <c r="AA13" s="151"/>
      <c r="AB13" s="154">
        <v>1</v>
      </c>
      <c r="AC13" s="153"/>
      <c r="AD13" s="151"/>
      <c r="AE13" s="152"/>
      <c r="AF13" s="153"/>
      <c r="AG13" s="151"/>
      <c r="AH13" s="152"/>
      <c r="AI13" s="153"/>
      <c r="AJ13" s="151"/>
      <c r="AK13" s="152"/>
      <c r="AL13" s="153">
        <v>1</v>
      </c>
      <c r="AM13" s="151"/>
      <c r="AN13" s="152"/>
      <c r="AO13" s="153"/>
      <c r="AP13" s="151">
        <v>1</v>
      </c>
      <c r="AQ13" s="152"/>
      <c r="AR13" s="153"/>
      <c r="AS13" s="151">
        <v>1</v>
      </c>
      <c r="AT13" s="152"/>
      <c r="AU13" s="153"/>
      <c r="AV13" s="151">
        <v>1</v>
      </c>
      <c r="AW13" s="152"/>
      <c r="AX13" s="153"/>
      <c r="AY13" s="151"/>
      <c r="AZ13" s="152"/>
      <c r="BA13" s="153"/>
      <c r="BB13" s="151"/>
      <c r="BC13" s="152"/>
      <c r="BD13" s="153"/>
      <c r="BE13" s="151"/>
      <c r="BF13" s="152"/>
      <c r="BG13" s="162"/>
      <c r="BH13" s="151"/>
      <c r="BI13" s="152"/>
      <c r="BJ13" s="153"/>
      <c r="BK13" s="155"/>
      <c r="BL13" s="152"/>
      <c r="BM13" s="153"/>
      <c r="BN13" s="151"/>
      <c r="BO13" s="152"/>
      <c r="BP13" s="153"/>
      <c r="BQ13" s="151"/>
      <c r="BR13" s="152"/>
      <c r="BS13" s="162"/>
      <c r="BT13" s="151"/>
      <c r="BU13" s="152"/>
      <c r="BV13" s="153"/>
      <c r="BW13" s="151"/>
      <c r="BX13" s="152"/>
      <c r="BY13" s="164"/>
      <c r="BZ13" s="151"/>
      <c r="CA13" s="152"/>
      <c r="CB13" s="162"/>
      <c r="CC13" s="152"/>
      <c r="CD13" s="154">
        <v>1</v>
      </c>
      <c r="CE13" s="152"/>
      <c r="CF13" s="155">
        <v>1</v>
      </c>
      <c r="CG13" s="152"/>
      <c r="CH13" s="162"/>
      <c r="CI13" s="152">
        <v>1</v>
      </c>
      <c r="CJ13" s="152"/>
      <c r="CK13" s="152"/>
      <c r="CL13" s="155"/>
      <c r="CM13" s="152"/>
      <c r="CN13" s="153"/>
      <c r="CO13" s="151"/>
      <c r="CP13" s="152">
        <v>1</v>
      </c>
      <c r="CQ13" s="153"/>
      <c r="CR13" s="151">
        <v>1</v>
      </c>
      <c r="CS13" s="152"/>
      <c r="CT13" s="153"/>
      <c r="CU13" s="151"/>
      <c r="CV13" s="152"/>
      <c r="CW13" s="153"/>
      <c r="CX13" s="151"/>
      <c r="CY13" s="152"/>
      <c r="CZ13" s="153"/>
      <c r="DA13" s="151"/>
      <c r="DB13" s="152"/>
      <c r="DC13" s="153"/>
      <c r="DD13" s="151"/>
      <c r="DE13" s="152"/>
      <c r="DF13" s="153"/>
      <c r="DG13" s="151"/>
      <c r="DH13" s="152"/>
      <c r="DI13" s="153"/>
      <c r="DJ13" s="151"/>
      <c r="DK13" s="152"/>
      <c r="DL13" s="153"/>
      <c r="DM13" s="151"/>
      <c r="DN13" s="152"/>
      <c r="DO13" s="162"/>
      <c r="DP13" s="152"/>
      <c r="DQ13" s="152"/>
      <c r="DR13" s="152"/>
      <c r="DS13" s="155"/>
      <c r="DT13" s="152"/>
      <c r="DU13" s="153"/>
      <c r="DV13" s="151"/>
      <c r="DW13" s="152"/>
      <c r="DX13" s="153"/>
      <c r="DY13" s="151"/>
      <c r="DZ13" s="152"/>
      <c r="EA13" s="153"/>
      <c r="EB13" s="151">
        <v>1</v>
      </c>
      <c r="EC13" s="154"/>
      <c r="ED13" s="153"/>
      <c r="EE13" s="151"/>
      <c r="EF13" s="154">
        <v>1</v>
      </c>
      <c r="EG13" s="153"/>
      <c r="EH13" s="151">
        <v>1</v>
      </c>
      <c r="EI13" s="152"/>
      <c r="EJ13" s="153"/>
      <c r="EK13" s="151">
        <v>1</v>
      </c>
      <c r="EL13" s="152"/>
      <c r="EM13" s="153">
        <f>SUM(EK13:EL13)</f>
        <v>1</v>
      </c>
      <c r="EN13" s="151"/>
      <c r="EO13" s="152"/>
      <c r="EP13" s="153">
        <v>1</v>
      </c>
      <c r="EQ13" s="151">
        <v>1</v>
      </c>
      <c r="ER13" s="152"/>
      <c r="ES13" s="153"/>
      <c r="ET13" s="151"/>
      <c r="EU13" s="152"/>
      <c r="EV13" s="153">
        <v>1</v>
      </c>
      <c r="EW13" s="151">
        <v>1</v>
      </c>
      <c r="EX13" s="152"/>
      <c r="EY13" s="153"/>
      <c r="EZ13" s="151"/>
      <c r="FA13" s="154"/>
      <c r="FB13" s="153">
        <v>1</v>
      </c>
      <c r="FC13" s="151">
        <v>1</v>
      </c>
      <c r="FD13" s="152"/>
      <c r="FE13" s="153"/>
      <c r="FF13" s="155">
        <v>1</v>
      </c>
      <c r="FG13" s="152"/>
      <c r="FH13" s="153"/>
      <c r="FI13" s="42" t="s">
        <v>316</v>
      </c>
    </row>
    <row r="14" spans="1:164" ht="56.25">
      <c r="A14" s="156">
        <f t="shared" si="0"/>
        <v>10</v>
      </c>
      <c r="B14" s="91">
        <v>778</v>
      </c>
      <c r="C14" s="93">
        <v>42195</v>
      </c>
      <c r="D14" s="94">
        <v>161</v>
      </c>
      <c r="E14" s="93">
        <v>42188</v>
      </c>
      <c r="F14" s="91" t="s">
        <v>593</v>
      </c>
      <c r="G14" s="60" t="s">
        <v>886</v>
      </c>
      <c r="H14" s="150" t="s">
        <v>749</v>
      </c>
      <c r="I14" s="151">
        <v>1</v>
      </c>
      <c r="J14" s="152"/>
      <c r="K14" s="153"/>
      <c r="L14" s="151">
        <v>1</v>
      </c>
      <c r="M14" s="152"/>
      <c r="N14" s="153"/>
      <c r="O14" s="151">
        <v>1</v>
      </c>
      <c r="P14" s="152"/>
      <c r="Q14" s="153"/>
      <c r="R14" s="151"/>
      <c r="S14" s="154">
        <v>1</v>
      </c>
      <c r="T14" s="153"/>
      <c r="U14" s="151">
        <v>1</v>
      </c>
      <c r="V14" s="152"/>
      <c r="W14" s="153"/>
      <c r="X14" s="151"/>
      <c r="Y14" s="152"/>
      <c r="Z14" s="153"/>
      <c r="AA14" s="151"/>
      <c r="AB14" s="152"/>
      <c r="AC14" s="153"/>
      <c r="AD14" s="151">
        <v>1</v>
      </c>
      <c r="AE14" s="152"/>
      <c r="AF14" s="153"/>
      <c r="AG14" s="151"/>
      <c r="AH14" s="152"/>
      <c r="AI14" s="153"/>
      <c r="AJ14" s="151"/>
      <c r="AK14" s="152"/>
      <c r="AL14" s="153"/>
      <c r="AM14" s="151"/>
      <c r="AN14" s="152"/>
      <c r="AO14" s="153"/>
      <c r="AP14" s="151"/>
      <c r="AQ14" s="152"/>
      <c r="AR14" s="153"/>
      <c r="AS14" s="151"/>
      <c r="AT14" s="152"/>
      <c r="AU14" s="153"/>
      <c r="AV14" s="151">
        <v>1</v>
      </c>
      <c r="AW14" s="152"/>
      <c r="AX14" s="153"/>
      <c r="AY14" s="151">
        <v>1</v>
      </c>
      <c r="AZ14" s="152"/>
      <c r="BA14" s="153"/>
      <c r="BB14" s="151">
        <v>1</v>
      </c>
      <c r="BC14" s="152"/>
      <c r="BD14" s="153"/>
      <c r="BE14" s="151">
        <v>1</v>
      </c>
      <c r="BF14" s="152"/>
      <c r="BG14" s="162"/>
      <c r="BH14" s="151"/>
      <c r="BI14" s="152"/>
      <c r="BJ14" s="153"/>
      <c r="BK14" s="155"/>
      <c r="BL14" s="152"/>
      <c r="BM14" s="153"/>
      <c r="BN14" s="151"/>
      <c r="BO14" s="152"/>
      <c r="BP14" s="153"/>
      <c r="BQ14" s="151"/>
      <c r="BR14" s="152"/>
      <c r="BS14" s="162"/>
      <c r="BT14" s="151"/>
      <c r="BU14" s="152"/>
      <c r="BV14" s="153"/>
      <c r="BW14" s="151"/>
      <c r="BX14" s="152"/>
      <c r="BY14" s="164"/>
      <c r="BZ14" s="151"/>
      <c r="CA14" s="152"/>
      <c r="CB14" s="162"/>
      <c r="CC14" s="152"/>
      <c r="CD14" s="152"/>
      <c r="CE14" s="152"/>
      <c r="CF14" s="155"/>
      <c r="CG14" s="152"/>
      <c r="CH14" s="162"/>
      <c r="CI14" s="152"/>
      <c r="CJ14" s="152"/>
      <c r="CK14" s="152"/>
      <c r="CL14" s="155"/>
      <c r="CM14" s="152"/>
      <c r="CN14" s="153"/>
      <c r="CO14" s="151"/>
      <c r="CP14" s="152"/>
      <c r="CQ14" s="153"/>
      <c r="CR14" s="151"/>
      <c r="CS14" s="152"/>
      <c r="CT14" s="153"/>
      <c r="CU14" s="151"/>
      <c r="CV14" s="152"/>
      <c r="CW14" s="153"/>
      <c r="CX14" s="151"/>
      <c r="CY14" s="152"/>
      <c r="CZ14" s="153"/>
      <c r="DA14" s="151"/>
      <c r="DB14" s="152"/>
      <c r="DC14" s="153"/>
      <c r="DD14" s="151"/>
      <c r="DE14" s="152"/>
      <c r="DF14" s="153"/>
      <c r="DG14" s="151"/>
      <c r="DH14" s="152"/>
      <c r="DI14" s="153"/>
      <c r="DJ14" s="151"/>
      <c r="DK14" s="152"/>
      <c r="DL14" s="153"/>
      <c r="DM14" s="151"/>
      <c r="DN14" s="152"/>
      <c r="DO14" s="162"/>
      <c r="DP14" s="152"/>
      <c r="DQ14" s="152"/>
      <c r="DR14" s="152"/>
      <c r="DS14" s="155"/>
      <c r="DT14" s="152"/>
      <c r="DU14" s="153"/>
      <c r="DV14" s="151"/>
      <c r="DW14" s="152"/>
      <c r="DX14" s="153"/>
      <c r="DY14" s="151"/>
      <c r="DZ14" s="152"/>
      <c r="EA14" s="153"/>
      <c r="EB14" s="151"/>
      <c r="EC14" s="154"/>
      <c r="ED14" s="153"/>
      <c r="EE14" s="151"/>
      <c r="EF14" s="154"/>
      <c r="EG14" s="153"/>
      <c r="EH14" s="151"/>
      <c r="EI14" s="152"/>
      <c r="EJ14" s="153"/>
      <c r="EK14" s="151"/>
      <c r="EL14" s="152"/>
      <c r="EM14" s="153"/>
      <c r="EN14" s="151"/>
      <c r="EO14" s="152"/>
      <c r="EP14" s="153"/>
      <c r="EQ14" s="151"/>
      <c r="ER14" s="152"/>
      <c r="ES14" s="153"/>
      <c r="ET14" s="151"/>
      <c r="EU14" s="152"/>
      <c r="EV14" s="153"/>
      <c r="EW14" s="151"/>
      <c r="EX14" s="152"/>
      <c r="EY14" s="153"/>
      <c r="EZ14" s="151"/>
      <c r="FA14" s="154"/>
      <c r="FB14" s="153"/>
      <c r="FC14" s="151"/>
      <c r="FD14" s="152"/>
      <c r="FE14" s="153"/>
      <c r="FF14" s="155"/>
      <c r="FG14" s="152"/>
      <c r="FH14" s="153"/>
    </row>
    <row r="15" spans="1:165" ht="67.5">
      <c r="A15" s="156">
        <f t="shared" si="0"/>
        <v>11</v>
      </c>
      <c r="B15" s="91">
        <v>961</v>
      </c>
      <c r="C15" s="93">
        <v>42235</v>
      </c>
      <c r="D15" s="94">
        <v>199</v>
      </c>
      <c r="E15" s="93">
        <v>42226</v>
      </c>
      <c r="F15" s="91" t="s">
        <v>593</v>
      </c>
      <c r="G15" s="60" t="s">
        <v>886</v>
      </c>
      <c r="H15" s="150" t="s">
        <v>438</v>
      </c>
      <c r="I15" s="151">
        <v>1</v>
      </c>
      <c r="J15" s="152"/>
      <c r="K15" s="153"/>
      <c r="L15" s="151">
        <v>1</v>
      </c>
      <c r="M15" s="152"/>
      <c r="N15" s="153"/>
      <c r="O15" s="151">
        <v>1</v>
      </c>
      <c r="P15" s="152"/>
      <c r="Q15" s="153"/>
      <c r="R15" s="151"/>
      <c r="S15" s="152"/>
      <c r="T15" s="153"/>
      <c r="U15" s="151"/>
      <c r="V15" s="152"/>
      <c r="W15" s="153"/>
      <c r="X15" s="151"/>
      <c r="Y15" s="152"/>
      <c r="Z15" s="153"/>
      <c r="AA15" s="151">
        <v>1</v>
      </c>
      <c r="AB15" s="152"/>
      <c r="AC15" s="153"/>
      <c r="AD15" s="151"/>
      <c r="AE15" s="152"/>
      <c r="AF15" s="153"/>
      <c r="AG15" s="151">
        <v>1</v>
      </c>
      <c r="AH15" s="152"/>
      <c r="AI15" s="153"/>
      <c r="AJ15" s="151">
        <v>1</v>
      </c>
      <c r="AK15" s="152"/>
      <c r="AL15" s="153"/>
      <c r="AM15" s="151"/>
      <c r="AN15" s="152"/>
      <c r="AO15" s="153">
        <v>1</v>
      </c>
      <c r="AP15" s="151"/>
      <c r="AQ15" s="152"/>
      <c r="AR15" s="153"/>
      <c r="AS15" s="151">
        <v>1</v>
      </c>
      <c r="AT15" s="152"/>
      <c r="AU15" s="153"/>
      <c r="AV15" s="151">
        <v>1</v>
      </c>
      <c r="AW15" s="152"/>
      <c r="AX15" s="153"/>
      <c r="AY15" s="151"/>
      <c r="AZ15" s="152"/>
      <c r="BA15" s="153"/>
      <c r="BB15" s="151"/>
      <c r="BC15" s="152"/>
      <c r="BD15" s="153"/>
      <c r="BE15" s="151"/>
      <c r="BF15" s="152"/>
      <c r="BG15" s="162"/>
      <c r="BH15" s="151"/>
      <c r="BI15" s="152"/>
      <c r="BJ15" s="153"/>
      <c r="BK15" s="155"/>
      <c r="BL15" s="152"/>
      <c r="BM15" s="153"/>
      <c r="BN15" s="151"/>
      <c r="BO15" s="152"/>
      <c r="BP15" s="153"/>
      <c r="BQ15" s="151"/>
      <c r="BR15" s="152"/>
      <c r="BS15" s="162"/>
      <c r="BT15" s="151"/>
      <c r="BU15" s="152"/>
      <c r="BV15" s="153"/>
      <c r="BW15" s="151"/>
      <c r="BX15" s="152"/>
      <c r="BY15" s="164"/>
      <c r="BZ15" s="151">
        <v>1</v>
      </c>
      <c r="CA15" s="152"/>
      <c r="CB15" s="162"/>
      <c r="CC15" s="152"/>
      <c r="CD15" s="152"/>
      <c r="CE15" s="152"/>
      <c r="CF15" s="155"/>
      <c r="CG15" s="152"/>
      <c r="CH15" s="162"/>
      <c r="CI15" s="152"/>
      <c r="CJ15" s="152"/>
      <c r="CK15" s="152"/>
      <c r="CL15" s="155">
        <v>1</v>
      </c>
      <c r="CM15" s="152"/>
      <c r="CN15" s="153"/>
      <c r="CO15" s="151">
        <v>1</v>
      </c>
      <c r="CP15" s="152"/>
      <c r="CQ15" s="153"/>
      <c r="CR15" s="151">
        <v>1</v>
      </c>
      <c r="CS15" s="152"/>
      <c r="CT15" s="153"/>
      <c r="CU15" s="151"/>
      <c r="CV15" s="152"/>
      <c r="CW15" s="153"/>
      <c r="CX15" s="151">
        <v>1</v>
      </c>
      <c r="CY15" s="152"/>
      <c r="CZ15" s="153"/>
      <c r="DA15" s="151">
        <v>1</v>
      </c>
      <c r="DB15" s="152"/>
      <c r="DC15" s="153"/>
      <c r="DD15" s="151">
        <v>1</v>
      </c>
      <c r="DE15" s="152"/>
      <c r="DF15" s="153"/>
      <c r="DG15" s="151"/>
      <c r="DH15" s="154"/>
      <c r="DI15" s="153">
        <v>1</v>
      </c>
      <c r="DJ15" s="151"/>
      <c r="DK15" s="152"/>
      <c r="DL15" s="153">
        <v>1</v>
      </c>
      <c r="DM15" s="151">
        <v>1</v>
      </c>
      <c r="DN15" s="152"/>
      <c r="DO15" s="162"/>
      <c r="DP15" s="152"/>
      <c r="DQ15" s="152"/>
      <c r="DR15" s="152"/>
      <c r="DS15" s="155"/>
      <c r="DT15" s="152"/>
      <c r="DU15" s="153">
        <v>1</v>
      </c>
      <c r="DV15" s="151"/>
      <c r="DW15" s="152"/>
      <c r="DX15" s="153">
        <v>1</v>
      </c>
      <c r="DY15" s="151"/>
      <c r="DZ15" s="152"/>
      <c r="EA15" s="153"/>
      <c r="EB15" s="151"/>
      <c r="EC15" s="154">
        <v>1</v>
      </c>
      <c r="ED15" s="153"/>
      <c r="EE15" s="151"/>
      <c r="EF15" s="154">
        <v>1</v>
      </c>
      <c r="EG15" s="153"/>
      <c r="EH15" s="151">
        <v>1</v>
      </c>
      <c r="EI15" s="152"/>
      <c r="EJ15" s="153"/>
      <c r="EK15" s="151">
        <v>1</v>
      </c>
      <c r="EL15" s="152"/>
      <c r="EM15" s="153">
        <f>SUM(EK15:EL15)</f>
        <v>1</v>
      </c>
      <c r="EN15" s="151"/>
      <c r="EO15" s="152"/>
      <c r="EP15" s="153">
        <v>1</v>
      </c>
      <c r="EQ15" s="151">
        <v>1</v>
      </c>
      <c r="ER15" s="152"/>
      <c r="ES15" s="153"/>
      <c r="ET15" s="151"/>
      <c r="EU15" s="152"/>
      <c r="EV15" s="153">
        <v>1</v>
      </c>
      <c r="EW15" s="151">
        <v>1</v>
      </c>
      <c r="EX15" s="152"/>
      <c r="EY15" s="153"/>
      <c r="EZ15" s="151"/>
      <c r="FA15" s="154">
        <v>1</v>
      </c>
      <c r="FB15" s="153"/>
      <c r="FC15" s="151"/>
      <c r="FD15" s="152"/>
      <c r="FE15" s="153">
        <v>1</v>
      </c>
      <c r="FF15" s="155">
        <v>1</v>
      </c>
      <c r="FG15" s="152"/>
      <c r="FH15" s="153"/>
      <c r="FI15" s="42" t="s">
        <v>316</v>
      </c>
    </row>
    <row r="16" spans="1:165" ht="45">
      <c r="A16" s="156">
        <f t="shared" si="0"/>
        <v>12</v>
      </c>
      <c r="B16" s="91">
        <v>1063</v>
      </c>
      <c r="C16" s="93">
        <v>42237</v>
      </c>
      <c r="D16" s="94">
        <v>203</v>
      </c>
      <c r="E16" s="93">
        <v>42233</v>
      </c>
      <c r="F16" s="91" t="s">
        <v>593</v>
      </c>
      <c r="G16" s="60" t="s">
        <v>886</v>
      </c>
      <c r="H16" s="150" t="s">
        <v>92</v>
      </c>
      <c r="I16" s="151">
        <v>1</v>
      </c>
      <c r="J16" s="152"/>
      <c r="K16" s="153"/>
      <c r="L16" s="151">
        <v>1</v>
      </c>
      <c r="M16" s="152"/>
      <c r="N16" s="153"/>
      <c r="O16" s="151">
        <v>1</v>
      </c>
      <c r="P16" s="152"/>
      <c r="Q16" s="153"/>
      <c r="R16" s="151"/>
      <c r="S16" s="152"/>
      <c r="T16" s="153"/>
      <c r="U16" s="151"/>
      <c r="V16" s="152"/>
      <c r="W16" s="153"/>
      <c r="X16" s="151"/>
      <c r="Y16" s="152"/>
      <c r="Z16" s="153"/>
      <c r="AA16" s="151"/>
      <c r="AB16" s="154">
        <v>1</v>
      </c>
      <c r="AC16" s="153"/>
      <c r="AD16" s="151"/>
      <c r="AE16" s="152"/>
      <c r="AF16" s="153"/>
      <c r="AG16" s="151"/>
      <c r="AH16" s="152"/>
      <c r="AI16" s="153"/>
      <c r="AJ16" s="151"/>
      <c r="AK16" s="152"/>
      <c r="AL16" s="153">
        <v>1</v>
      </c>
      <c r="AM16" s="151"/>
      <c r="AN16" s="152"/>
      <c r="AO16" s="153"/>
      <c r="AP16" s="151">
        <v>1</v>
      </c>
      <c r="AQ16" s="152"/>
      <c r="AR16" s="153"/>
      <c r="AS16" s="151">
        <v>1</v>
      </c>
      <c r="AT16" s="152"/>
      <c r="AU16" s="153"/>
      <c r="AV16" s="151">
        <v>1</v>
      </c>
      <c r="AW16" s="152"/>
      <c r="AX16" s="153"/>
      <c r="AY16" s="151"/>
      <c r="AZ16" s="152"/>
      <c r="BA16" s="153"/>
      <c r="BB16" s="151"/>
      <c r="BC16" s="152"/>
      <c r="BD16" s="153"/>
      <c r="BE16" s="151"/>
      <c r="BF16" s="152"/>
      <c r="BG16" s="162"/>
      <c r="BH16" s="151"/>
      <c r="BI16" s="152"/>
      <c r="BJ16" s="153"/>
      <c r="BK16" s="155"/>
      <c r="BL16" s="152"/>
      <c r="BM16" s="153"/>
      <c r="BN16" s="151"/>
      <c r="BO16" s="152"/>
      <c r="BP16" s="153"/>
      <c r="BQ16" s="151"/>
      <c r="BR16" s="152"/>
      <c r="BS16" s="162"/>
      <c r="BT16" s="151"/>
      <c r="BU16" s="152"/>
      <c r="BV16" s="153"/>
      <c r="BW16" s="151"/>
      <c r="BX16" s="152"/>
      <c r="BY16" s="164"/>
      <c r="BZ16" s="151"/>
      <c r="CA16" s="152"/>
      <c r="CB16" s="162"/>
      <c r="CC16" s="152"/>
      <c r="CD16" s="154">
        <v>1</v>
      </c>
      <c r="CE16" s="152"/>
      <c r="CF16" s="155">
        <v>1</v>
      </c>
      <c r="CG16" s="152"/>
      <c r="CH16" s="162"/>
      <c r="CI16" s="152">
        <v>1</v>
      </c>
      <c r="CJ16" s="152"/>
      <c r="CK16" s="152"/>
      <c r="CL16" s="155"/>
      <c r="CM16" s="152"/>
      <c r="CN16" s="153"/>
      <c r="CO16" s="151">
        <v>1</v>
      </c>
      <c r="CP16" s="152"/>
      <c r="CQ16" s="153"/>
      <c r="CR16" s="151">
        <v>1</v>
      </c>
      <c r="CS16" s="152"/>
      <c r="CT16" s="153"/>
      <c r="CU16" s="151"/>
      <c r="CV16" s="152"/>
      <c r="CW16" s="153"/>
      <c r="CX16" s="151"/>
      <c r="CY16" s="152"/>
      <c r="CZ16" s="153"/>
      <c r="DA16" s="151"/>
      <c r="DB16" s="152"/>
      <c r="DC16" s="153"/>
      <c r="DD16" s="151"/>
      <c r="DE16" s="152"/>
      <c r="DF16" s="153"/>
      <c r="DG16" s="151"/>
      <c r="DH16" s="152"/>
      <c r="DI16" s="153"/>
      <c r="DJ16" s="151"/>
      <c r="DK16" s="152"/>
      <c r="DL16" s="153"/>
      <c r="DM16" s="151"/>
      <c r="DN16" s="152"/>
      <c r="DO16" s="162"/>
      <c r="DP16" s="152"/>
      <c r="DQ16" s="152"/>
      <c r="DR16" s="152"/>
      <c r="DS16" s="155"/>
      <c r="DT16" s="152"/>
      <c r="DU16" s="153"/>
      <c r="DV16" s="151"/>
      <c r="DW16" s="152"/>
      <c r="DX16" s="153"/>
      <c r="DY16" s="151"/>
      <c r="DZ16" s="152"/>
      <c r="EA16" s="153"/>
      <c r="EB16" s="151"/>
      <c r="EC16" s="152"/>
      <c r="ED16" s="153"/>
      <c r="EE16" s="151"/>
      <c r="EF16" s="154">
        <v>1</v>
      </c>
      <c r="EG16" s="153"/>
      <c r="EH16" s="151">
        <v>1</v>
      </c>
      <c r="EI16" s="152"/>
      <c r="EJ16" s="153"/>
      <c r="EK16" s="151">
        <v>1</v>
      </c>
      <c r="EL16" s="152"/>
      <c r="EM16" s="153">
        <f>SUM(EK16:EL16)</f>
        <v>1</v>
      </c>
      <c r="EN16" s="151"/>
      <c r="EO16" s="152"/>
      <c r="EP16" s="153">
        <v>1</v>
      </c>
      <c r="EQ16" s="151">
        <v>1</v>
      </c>
      <c r="ER16" s="152"/>
      <c r="ES16" s="153"/>
      <c r="ET16" s="151"/>
      <c r="EU16" s="152"/>
      <c r="EV16" s="153">
        <v>1</v>
      </c>
      <c r="EW16" s="151">
        <v>1</v>
      </c>
      <c r="EX16" s="152"/>
      <c r="EY16" s="153"/>
      <c r="EZ16" s="151"/>
      <c r="FA16" s="152"/>
      <c r="FB16" s="153">
        <v>1</v>
      </c>
      <c r="FC16" s="151">
        <v>1</v>
      </c>
      <c r="FD16" s="152"/>
      <c r="FE16" s="153"/>
      <c r="FF16" s="155">
        <v>1</v>
      </c>
      <c r="FG16" s="152"/>
      <c r="FH16" s="153"/>
      <c r="FI16" s="42" t="s">
        <v>316</v>
      </c>
    </row>
    <row r="17" spans="1:165" s="41" customFormat="1" ht="101.25">
      <c r="A17" s="156">
        <f t="shared" si="0"/>
        <v>13</v>
      </c>
      <c r="B17" s="91">
        <v>1589</v>
      </c>
      <c r="C17" s="93">
        <v>42354</v>
      </c>
      <c r="D17" s="94">
        <v>308</v>
      </c>
      <c r="E17" s="93">
        <v>42335</v>
      </c>
      <c r="F17" s="91" t="s">
        <v>593</v>
      </c>
      <c r="G17" s="60" t="s">
        <v>886</v>
      </c>
      <c r="H17" s="150" t="s">
        <v>18</v>
      </c>
      <c r="I17" s="151">
        <v>1</v>
      </c>
      <c r="J17" s="152"/>
      <c r="K17" s="153"/>
      <c r="L17" s="151">
        <v>1</v>
      </c>
      <c r="M17" s="152"/>
      <c r="N17" s="153"/>
      <c r="O17" s="151">
        <v>1</v>
      </c>
      <c r="P17" s="152"/>
      <c r="Q17" s="153"/>
      <c r="R17" s="151"/>
      <c r="S17" s="152"/>
      <c r="T17" s="153"/>
      <c r="U17" s="151"/>
      <c r="V17" s="152"/>
      <c r="W17" s="153"/>
      <c r="X17" s="151"/>
      <c r="Y17" s="152"/>
      <c r="Z17" s="153"/>
      <c r="AA17" s="151"/>
      <c r="AB17" s="154">
        <v>1</v>
      </c>
      <c r="AC17" s="153"/>
      <c r="AD17" s="151"/>
      <c r="AE17" s="152"/>
      <c r="AF17" s="153"/>
      <c r="AG17" s="151"/>
      <c r="AH17" s="152"/>
      <c r="AI17" s="153"/>
      <c r="AJ17" s="151"/>
      <c r="AK17" s="152"/>
      <c r="AL17" s="153">
        <v>1</v>
      </c>
      <c r="AM17" s="151"/>
      <c r="AN17" s="152"/>
      <c r="AO17" s="153"/>
      <c r="AP17" s="151">
        <v>1</v>
      </c>
      <c r="AQ17" s="152"/>
      <c r="AR17" s="153"/>
      <c r="AS17" s="151">
        <v>1</v>
      </c>
      <c r="AT17" s="152"/>
      <c r="AU17" s="153"/>
      <c r="AV17" s="151">
        <v>1</v>
      </c>
      <c r="AW17" s="152"/>
      <c r="AX17" s="153"/>
      <c r="AY17" s="151"/>
      <c r="AZ17" s="152"/>
      <c r="BA17" s="153"/>
      <c r="BB17" s="151"/>
      <c r="BC17" s="152"/>
      <c r="BD17" s="153"/>
      <c r="BE17" s="151"/>
      <c r="BF17" s="152"/>
      <c r="BG17" s="162"/>
      <c r="BH17" s="151"/>
      <c r="BI17" s="152"/>
      <c r="BJ17" s="153"/>
      <c r="BK17" s="155"/>
      <c r="BL17" s="152"/>
      <c r="BM17" s="153"/>
      <c r="BN17" s="151"/>
      <c r="BO17" s="152"/>
      <c r="BP17" s="153"/>
      <c r="BQ17" s="151"/>
      <c r="BR17" s="152"/>
      <c r="BS17" s="162"/>
      <c r="BT17" s="151"/>
      <c r="BU17" s="152"/>
      <c r="BV17" s="153"/>
      <c r="BW17" s="151"/>
      <c r="BX17" s="152"/>
      <c r="BY17" s="164"/>
      <c r="BZ17" s="151"/>
      <c r="CA17" s="152"/>
      <c r="CB17" s="162"/>
      <c r="CC17" s="152"/>
      <c r="CD17" s="152"/>
      <c r="CE17" s="152">
        <v>1</v>
      </c>
      <c r="CF17" s="155">
        <v>1</v>
      </c>
      <c r="CG17" s="152"/>
      <c r="CH17" s="162"/>
      <c r="CI17" s="152"/>
      <c r="CJ17" s="152"/>
      <c r="CK17" s="152">
        <v>1</v>
      </c>
      <c r="CL17" s="155"/>
      <c r="CM17" s="152"/>
      <c r="CN17" s="153"/>
      <c r="CO17" s="151">
        <v>1</v>
      </c>
      <c r="CP17" s="152"/>
      <c r="CQ17" s="153"/>
      <c r="CR17" s="151">
        <v>1</v>
      </c>
      <c r="CS17" s="152"/>
      <c r="CT17" s="153"/>
      <c r="CU17" s="151"/>
      <c r="CV17" s="152"/>
      <c r="CW17" s="153"/>
      <c r="CX17" s="151"/>
      <c r="CY17" s="152"/>
      <c r="CZ17" s="153"/>
      <c r="DA17" s="151"/>
      <c r="DB17" s="152"/>
      <c r="DC17" s="153"/>
      <c r="DD17" s="151"/>
      <c r="DE17" s="152"/>
      <c r="DF17" s="153"/>
      <c r="DG17" s="151"/>
      <c r="DH17" s="152"/>
      <c r="DI17" s="153"/>
      <c r="DJ17" s="151"/>
      <c r="DK17" s="152"/>
      <c r="DL17" s="153"/>
      <c r="DM17" s="151"/>
      <c r="DN17" s="152"/>
      <c r="DO17" s="162"/>
      <c r="DP17" s="152"/>
      <c r="DQ17" s="152"/>
      <c r="DR17" s="152"/>
      <c r="DS17" s="155"/>
      <c r="DT17" s="152"/>
      <c r="DU17" s="153"/>
      <c r="DV17" s="151"/>
      <c r="DW17" s="152"/>
      <c r="DX17" s="153"/>
      <c r="DY17" s="151"/>
      <c r="DZ17" s="152"/>
      <c r="EA17" s="153"/>
      <c r="EB17" s="151">
        <v>1</v>
      </c>
      <c r="EC17" s="152"/>
      <c r="ED17" s="153"/>
      <c r="EE17" s="151"/>
      <c r="EF17" s="154">
        <v>1</v>
      </c>
      <c r="EG17" s="153"/>
      <c r="EH17" s="151">
        <v>1</v>
      </c>
      <c r="EI17" s="152"/>
      <c r="EJ17" s="153"/>
      <c r="EK17" s="151">
        <v>1</v>
      </c>
      <c r="EL17" s="152"/>
      <c r="EM17" s="153">
        <f>SUM(EK17:EL17)</f>
        <v>1</v>
      </c>
      <c r="EN17" s="151"/>
      <c r="EO17" s="152"/>
      <c r="EP17" s="153">
        <v>1</v>
      </c>
      <c r="EQ17" s="151">
        <v>1</v>
      </c>
      <c r="ER17" s="152"/>
      <c r="ES17" s="153"/>
      <c r="ET17" s="151"/>
      <c r="EU17" s="152"/>
      <c r="EV17" s="153"/>
      <c r="EW17" s="151">
        <v>1</v>
      </c>
      <c r="EX17" s="152"/>
      <c r="EY17" s="153"/>
      <c r="EZ17" s="151"/>
      <c r="FA17" s="152"/>
      <c r="FB17" s="153">
        <v>1</v>
      </c>
      <c r="FC17" s="151"/>
      <c r="FD17" s="152"/>
      <c r="FE17" s="153">
        <v>1</v>
      </c>
      <c r="FF17" s="155">
        <v>1</v>
      </c>
      <c r="FG17" s="152"/>
      <c r="FH17" s="153"/>
      <c r="FI17" s="43" t="s">
        <v>316</v>
      </c>
    </row>
    <row r="18" spans="1:164" s="4" customFormat="1" ht="12.75">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c r="DR18" s="107"/>
      <c r="DS18" s="107"/>
      <c r="DT18" s="107"/>
      <c r="DU18" s="107"/>
      <c r="DV18" s="107"/>
      <c r="DW18" s="107"/>
      <c r="DX18" s="107"/>
      <c r="DY18" s="107"/>
      <c r="DZ18" s="107"/>
      <c r="EA18" s="107"/>
      <c r="EB18" s="107"/>
      <c r="EC18" s="107"/>
      <c r="ED18" s="107"/>
      <c r="EE18" s="107"/>
      <c r="EF18" s="107"/>
      <c r="EG18" s="107"/>
      <c r="EH18" s="107"/>
      <c r="EI18" s="107"/>
      <c r="EJ18" s="107"/>
      <c r="EK18" s="107"/>
      <c r="EL18" s="107"/>
      <c r="EM18" s="107"/>
      <c r="EN18" s="107"/>
      <c r="EO18" s="107"/>
      <c r="EP18" s="107"/>
      <c r="EQ18" s="107"/>
      <c r="ER18" s="107"/>
      <c r="ES18" s="107"/>
      <c r="ET18" s="107"/>
      <c r="EU18" s="107"/>
      <c r="EV18" s="107"/>
      <c r="EW18" s="107"/>
      <c r="EX18" s="107"/>
      <c r="EY18" s="107"/>
      <c r="EZ18" s="107"/>
      <c r="FA18" s="107"/>
      <c r="FB18" s="107"/>
      <c r="FC18" s="107"/>
      <c r="FD18" s="107"/>
      <c r="FE18" s="107"/>
      <c r="FF18" s="107"/>
      <c r="FG18" s="107"/>
      <c r="FH18" s="107"/>
    </row>
  </sheetData>
  <mergeCells count="53">
    <mergeCell ref="I2:FH2"/>
    <mergeCell ref="I3:K3"/>
    <mergeCell ref="L3:N3"/>
    <mergeCell ref="O3:Q3"/>
    <mergeCell ref="R3:T3"/>
    <mergeCell ref="U3:W3"/>
    <mergeCell ref="X3:Z3"/>
    <mergeCell ref="AA3:AC3"/>
    <mergeCell ref="AD3:AF3"/>
    <mergeCell ref="AG3:AI3"/>
    <mergeCell ref="AJ3:AL3"/>
    <mergeCell ref="AM3:AO3"/>
    <mergeCell ref="AP3:AR3"/>
    <mergeCell ref="AS3:AU3"/>
    <mergeCell ref="AV3:AX3"/>
    <mergeCell ref="AY3:BA3"/>
    <mergeCell ref="BB3:BD3"/>
    <mergeCell ref="BE3:BG3"/>
    <mergeCell ref="BH3:BJ3"/>
    <mergeCell ref="BK3:BM3"/>
    <mergeCell ref="BN3:BP3"/>
    <mergeCell ref="BQ3:BS3"/>
    <mergeCell ref="BT3:BV3"/>
    <mergeCell ref="BW3:BY3"/>
    <mergeCell ref="BZ3:CB3"/>
    <mergeCell ref="CC3:CE3"/>
    <mergeCell ref="CF3:CH3"/>
    <mergeCell ref="CI3:CK3"/>
    <mergeCell ref="CL3:CN3"/>
    <mergeCell ref="CO3:CQ3"/>
    <mergeCell ref="CR3:CT3"/>
    <mergeCell ref="CU3:CW3"/>
    <mergeCell ref="CX3:CZ3"/>
    <mergeCell ref="DA3:DC3"/>
    <mergeCell ref="DD3:DF3"/>
    <mergeCell ref="DG3:DI3"/>
    <mergeCell ref="DJ3:DL3"/>
    <mergeCell ref="DM3:DO3"/>
    <mergeCell ref="DP3:DR3"/>
    <mergeCell ref="DS3:DU3"/>
    <mergeCell ref="DV3:DX3"/>
    <mergeCell ref="DY3:EA3"/>
    <mergeCell ref="EB3:ED3"/>
    <mergeCell ref="EE3:EG3"/>
    <mergeCell ref="EH3:EJ3"/>
    <mergeCell ref="EK3:EM3"/>
    <mergeCell ref="EZ3:FB3"/>
    <mergeCell ref="FC3:FE3"/>
    <mergeCell ref="FF3:FH3"/>
    <mergeCell ref="EN3:EP3"/>
    <mergeCell ref="EQ3:ES3"/>
    <mergeCell ref="ET3:EV3"/>
    <mergeCell ref="EW3:EY3"/>
  </mergeCells>
  <printOptions/>
  <pageMargins left="0.35" right="0.5" top="1" bottom="1" header="0.5" footer="0.5"/>
  <pageSetup horizontalDpi="600" verticalDpi="600" orientation="landscape" paperSize="8" scale="80" r:id="rId1"/>
</worksheet>
</file>

<file path=xl/worksheets/sheet8.xml><?xml version="1.0" encoding="utf-8"?>
<worksheet xmlns="http://schemas.openxmlformats.org/spreadsheetml/2006/main" xmlns:r="http://schemas.openxmlformats.org/officeDocument/2006/relationships">
  <sheetPr codeName="Foglio5"/>
  <dimension ref="A1:BK68"/>
  <sheetViews>
    <sheetView workbookViewId="0" topLeftCell="X1">
      <pane ySplit="3" topLeftCell="BM62" activePane="bottomLeft" state="frozen"/>
      <selection pane="topLeft" activeCell="G1" sqref="G1"/>
      <selection pane="bottomLeft" activeCell="A1" sqref="A1:BJ67"/>
    </sheetView>
  </sheetViews>
  <sheetFormatPr defaultColWidth="9.140625" defaultRowHeight="12.75"/>
  <cols>
    <col min="1" max="1" width="4.7109375" style="207" bestFit="1" customWidth="1"/>
    <col min="2" max="2" width="7.00390625" style="71" bestFit="1" customWidth="1"/>
    <col min="3" max="3" width="10.140625" style="47" bestFit="1" customWidth="1"/>
    <col min="4" max="4" width="6.8515625" style="71" bestFit="1" customWidth="1"/>
    <col min="5" max="5" width="10.140625" style="47" bestFit="1" customWidth="1"/>
    <col min="6" max="6" width="5.140625" style="132" bestFit="1" customWidth="1"/>
    <col min="7" max="7" width="17.421875" style="132" bestFit="1" customWidth="1"/>
    <col min="8" max="8" width="40.7109375" style="66" customWidth="1"/>
    <col min="9" max="10" width="3.00390625" style="47" bestFit="1" customWidth="1"/>
    <col min="11" max="11" width="6.421875" style="47" bestFit="1" customWidth="1"/>
    <col min="12" max="13" width="3.00390625" style="47" bestFit="1" customWidth="1"/>
    <col min="14" max="14" width="6.421875" style="47" bestFit="1" customWidth="1"/>
    <col min="15" max="16" width="3.00390625" style="47" bestFit="1" customWidth="1"/>
    <col min="17" max="17" width="6.421875" style="47" customWidth="1"/>
    <col min="18" max="19" width="3.00390625" style="47" bestFit="1" customWidth="1"/>
    <col min="20" max="20" width="6.421875" style="47" bestFit="1" customWidth="1"/>
    <col min="21" max="22" width="3.00390625" style="47" bestFit="1" customWidth="1"/>
    <col min="23" max="23" width="6.421875" style="47" customWidth="1"/>
    <col min="24" max="25" width="3.00390625" style="47" bestFit="1" customWidth="1"/>
    <col min="26" max="26" width="6.421875" style="47" bestFit="1" customWidth="1"/>
    <col min="27" max="28" width="3.00390625" style="47" bestFit="1" customWidth="1"/>
    <col min="29" max="29" width="6.421875" style="47" bestFit="1" customWidth="1"/>
    <col min="30" max="31" width="3.00390625" style="47" bestFit="1" customWidth="1"/>
    <col min="32" max="32" width="6.421875" style="47" bestFit="1" customWidth="1"/>
    <col min="33" max="34" width="3.00390625" style="47" bestFit="1" customWidth="1"/>
    <col min="35" max="35" width="6.421875" style="47" bestFit="1" customWidth="1"/>
    <col min="36" max="37" width="3.00390625" style="47" bestFit="1" customWidth="1"/>
    <col min="38" max="38" width="6.421875" style="47" bestFit="1" customWidth="1"/>
    <col min="39" max="40" width="3.00390625" style="47" bestFit="1" customWidth="1"/>
    <col min="41" max="41" width="6.421875" style="47" bestFit="1" customWidth="1"/>
    <col min="42" max="43" width="3.00390625" style="47" bestFit="1" customWidth="1"/>
    <col min="44" max="44" width="6.421875" style="47" bestFit="1" customWidth="1"/>
    <col min="45" max="45" width="1.7109375" style="47" customWidth="1"/>
    <col min="46" max="46" width="2.8515625" style="47" customWidth="1"/>
    <col min="47" max="47" width="6.421875" style="47" bestFit="1" customWidth="1"/>
    <col min="48" max="49" width="3.00390625" style="47" bestFit="1" customWidth="1"/>
    <col min="50" max="50" width="6.421875" style="47" bestFit="1" customWidth="1"/>
    <col min="51" max="52" width="3.00390625" style="47" bestFit="1" customWidth="1"/>
    <col min="53" max="53" width="6.421875" style="47" bestFit="1" customWidth="1"/>
    <col min="54" max="55" width="3.00390625" style="47" bestFit="1" customWidth="1"/>
    <col min="56" max="56" width="6.421875" style="47" bestFit="1" customWidth="1"/>
    <col min="57" max="58" width="3.00390625" style="47" bestFit="1" customWidth="1"/>
    <col min="59" max="59" width="6.421875" style="47" bestFit="1" customWidth="1"/>
    <col min="60" max="61" width="3.00390625" style="47" bestFit="1" customWidth="1"/>
    <col min="62" max="62" width="6.421875" style="47" bestFit="1" customWidth="1"/>
    <col min="63" max="63" width="7.140625" style="0" bestFit="1" customWidth="1"/>
  </cols>
  <sheetData>
    <row r="1" spans="1:11" ht="13.5" thickBot="1">
      <c r="A1" s="71"/>
      <c r="B1" s="121" t="s">
        <v>279</v>
      </c>
      <c r="C1" s="122"/>
      <c r="D1" s="121">
        <v>2015</v>
      </c>
      <c r="E1" s="123"/>
      <c r="F1" s="71"/>
      <c r="G1" s="47"/>
      <c r="H1" s="171"/>
      <c r="I1" s="46"/>
      <c r="J1" s="46"/>
      <c r="K1" s="46"/>
    </row>
    <row r="2" spans="1:62" ht="13.5" customHeight="1" thickBot="1">
      <c r="A2" s="71"/>
      <c r="C2" s="71"/>
      <c r="E2" s="71"/>
      <c r="F2" s="71"/>
      <c r="G2" s="47"/>
      <c r="H2" s="171"/>
      <c r="I2" s="540" t="s">
        <v>572</v>
      </c>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541"/>
      <c r="AQ2" s="541"/>
      <c r="AR2" s="541"/>
      <c r="AS2" s="541"/>
      <c r="AT2" s="541"/>
      <c r="AU2" s="541"/>
      <c r="AV2" s="541"/>
      <c r="AW2" s="541"/>
      <c r="AX2" s="541"/>
      <c r="AY2" s="541"/>
      <c r="AZ2" s="541"/>
      <c r="BA2" s="541"/>
      <c r="BB2" s="541"/>
      <c r="BC2" s="541"/>
      <c r="BD2" s="541"/>
      <c r="BE2" s="541"/>
      <c r="BF2" s="541"/>
      <c r="BG2" s="541"/>
      <c r="BH2" s="541"/>
      <c r="BI2" s="541"/>
      <c r="BJ2" s="580"/>
    </row>
    <row r="3" spans="1:62" ht="145.5" customHeight="1" thickBot="1" thickTop="1">
      <c r="A3" s="172" t="s">
        <v>407</v>
      </c>
      <c r="B3" s="172" t="s">
        <v>549</v>
      </c>
      <c r="C3" s="172" t="s">
        <v>548</v>
      </c>
      <c r="D3" s="172" t="s">
        <v>550</v>
      </c>
      <c r="E3" s="172" t="s">
        <v>548</v>
      </c>
      <c r="F3" s="172" t="s">
        <v>607</v>
      </c>
      <c r="G3" s="172" t="s">
        <v>608</v>
      </c>
      <c r="H3" s="173" t="s">
        <v>571</v>
      </c>
      <c r="I3" s="551" t="s">
        <v>986</v>
      </c>
      <c r="J3" s="551"/>
      <c r="K3" s="551"/>
      <c r="L3" s="551" t="s">
        <v>458</v>
      </c>
      <c r="M3" s="551"/>
      <c r="N3" s="551"/>
      <c r="O3" s="550" t="s">
        <v>945</v>
      </c>
      <c r="P3" s="550"/>
      <c r="Q3" s="555"/>
      <c r="R3" s="550" t="s">
        <v>946</v>
      </c>
      <c r="S3" s="550"/>
      <c r="T3" s="550"/>
      <c r="U3" s="550" t="s">
        <v>437</v>
      </c>
      <c r="V3" s="550"/>
      <c r="W3" s="550"/>
      <c r="X3" s="550" t="s">
        <v>947</v>
      </c>
      <c r="Y3" s="550"/>
      <c r="Z3" s="550"/>
      <c r="AA3" s="550" t="s">
        <v>948</v>
      </c>
      <c r="AB3" s="550"/>
      <c r="AC3" s="550"/>
      <c r="AD3" s="550" t="s">
        <v>434</v>
      </c>
      <c r="AE3" s="550"/>
      <c r="AF3" s="550"/>
      <c r="AG3" s="550" t="s">
        <v>435</v>
      </c>
      <c r="AH3" s="550"/>
      <c r="AI3" s="550"/>
      <c r="AJ3" s="550" t="s">
        <v>949</v>
      </c>
      <c r="AK3" s="550"/>
      <c r="AL3" s="550"/>
      <c r="AM3" s="550" t="s">
        <v>950</v>
      </c>
      <c r="AN3" s="550"/>
      <c r="AO3" s="550"/>
      <c r="AP3" s="550" t="s">
        <v>951</v>
      </c>
      <c r="AQ3" s="550"/>
      <c r="AR3" s="550"/>
      <c r="AS3" s="550" t="s">
        <v>952</v>
      </c>
      <c r="AT3" s="550"/>
      <c r="AU3" s="550"/>
      <c r="AV3" s="550" t="s">
        <v>953</v>
      </c>
      <c r="AW3" s="550"/>
      <c r="AX3" s="550"/>
      <c r="AY3" s="550" t="s">
        <v>957</v>
      </c>
      <c r="AZ3" s="550"/>
      <c r="BA3" s="550"/>
      <c r="BB3" s="550" t="s">
        <v>436</v>
      </c>
      <c r="BC3" s="550"/>
      <c r="BD3" s="550"/>
      <c r="BE3" s="550" t="s">
        <v>380</v>
      </c>
      <c r="BF3" s="550"/>
      <c r="BG3" s="550"/>
      <c r="BH3" s="548" t="s">
        <v>579</v>
      </c>
      <c r="BI3" s="549"/>
      <c r="BJ3" s="549"/>
    </row>
    <row r="4" spans="1:62" ht="26.25" thickTop="1">
      <c r="A4" s="124"/>
      <c r="B4" s="81"/>
      <c r="C4" s="81"/>
      <c r="D4" s="81"/>
      <c r="E4" s="81"/>
      <c r="F4" s="81"/>
      <c r="G4" s="81"/>
      <c r="H4" s="174"/>
      <c r="I4" s="83" t="s">
        <v>954</v>
      </c>
      <c r="J4" s="84" t="s">
        <v>955</v>
      </c>
      <c r="K4" s="85" t="s">
        <v>956</v>
      </c>
      <c r="L4" s="83" t="s">
        <v>954</v>
      </c>
      <c r="M4" s="84" t="s">
        <v>955</v>
      </c>
      <c r="N4" s="85" t="s">
        <v>956</v>
      </c>
      <c r="O4" s="83" t="s">
        <v>954</v>
      </c>
      <c r="P4" s="84" t="s">
        <v>955</v>
      </c>
      <c r="Q4" s="85" t="s">
        <v>956</v>
      </c>
      <c r="R4" s="83" t="s">
        <v>954</v>
      </c>
      <c r="S4" s="84" t="s">
        <v>955</v>
      </c>
      <c r="T4" s="85" t="s">
        <v>956</v>
      </c>
      <c r="U4" s="83" t="s">
        <v>954</v>
      </c>
      <c r="V4" s="84" t="s">
        <v>955</v>
      </c>
      <c r="W4" s="85" t="s">
        <v>956</v>
      </c>
      <c r="X4" s="52" t="s">
        <v>954</v>
      </c>
      <c r="Y4" s="53" t="s">
        <v>955</v>
      </c>
      <c r="Z4" s="54" t="s">
        <v>956</v>
      </c>
      <c r="AA4" s="52" t="s">
        <v>954</v>
      </c>
      <c r="AB4" s="53" t="s">
        <v>955</v>
      </c>
      <c r="AC4" s="54" t="s">
        <v>956</v>
      </c>
      <c r="AD4" s="52" t="s">
        <v>954</v>
      </c>
      <c r="AE4" s="53" t="s">
        <v>955</v>
      </c>
      <c r="AF4" s="54" t="s">
        <v>956</v>
      </c>
      <c r="AG4" s="52" t="s">
        <v>954</v>
      </c>
      <c r="AH4" s="53" t="s">
        <v>955</v>
      </c>
      <c r="AI4" s="54" t="s">
        <v>956</v>
      </c>
      <c r="AJ4" s="52" t="s">
        <v>954</v>
      </c>
      <c r="AK4" s="53" t="s">
        <v>955</v>
      </c>
      <c r="AL4" s="54" t="s">
        <v>956</v>
      </c>
      <c r="AM4" s="175" t="s">
        <v>954</v>
      </c>
      <c r="AN4" s="176" t="s">
        <v>955</v>
      </c>
      <c r="AO4" s="54" t="s">
        <v>956</v>
      </c>
      <c r="AP4" s="52" t="s">
        <v>954</v>
      </c>
      <c r="AQ4" s="53" t="s">
        <v>955</v>
      </c>
      <c r="AR4" s="54" t="s">
        <v>956</v>
      </c>
      <c r="AS4" s="52" t="s">
        <v>954</v>
      </c>
      <c r="AT4" s="53" t="s">
        <v>955</v>
      </c>
      <c r="AU4" s="54" t="s">
        <v>956</v>
      </c>
      <c r="AV4" s="52" t="s">
        <v>954</v>
      </c>
      <c r="AW4" s="53" t="s">
        <v>955</v>
      </c>
      <c r="AX4" s="54" t="s">
        <v>956</v>
      </c>
      <c r="AY4" s="52" t="s">
        <v>954</v>
      </c>
      <c r="AZ4" s="53" t="s">
        <v>955</v>
      </c>
      <c r="BA4" s="54" t="s">
        <v>956</v>
      </c>
      <c r="BB4" s="52" t="s">
        <v>954</v>
      </c>
      <c r="BC4" s="53" t="s">
        <v>955</v>
      </c>
      <c r="BD4" s="54" t="s">
        <v>956</v>
      </c>
      <c r="BE4" s="52" t="s">
        <v>954</v>
      </c>
      <c r="BF4" s="53" t="s">
        <v>955</v>
      </c>
      <c r="BG4" s="54" t="s">
        <v>956</v>
      </c>
      <c r="BH4" s="86" t="s">
        <v>954</v>
      </c>
      <c r="BI4" s="53" t="s">
        <v>955</v>
      </c>
      <c r="BJ4" s="54" t="s">
        <v>956</v>
      </c>
    </row>
    <row r="5" spans="1:62" ht="33.75">
      <c r="A5" s="177">
        <v>1</v>
      </c>
      <c r="B5" s="178">
        <v>91</v>
      </c>
      <c r="C5" s="179">
        <v>42025</v>
      </c>
      <c r="D5" s="180">
        <v>1</v>
      </c>
      <c r="E5" s="179">
        <v>42016</v>
      </c>
      <c r="F5" s="129" t="s">
        <v>594</v>
      </c>
      <c r="G5" s="181" t="s">
        <v>886</v>
      </c>
      <c r="H5" s="182" t="s">
        <v>476</v>
      </c>
      <c r="I5" s="155">
        <v>1</v>
      </c>
      <c r="J5" s="152"/>
      <c r="K5" s="153"/>
      <c r="L5" s="151">
        <v>1</v>
      </c>
      <c r="M5" s="152"/>
      <c r="N5" s="153"/>
      <c r="O5" s="151">
        <v>1</v>
      </c>
      <c r="P5" s="152"/>
      <c r="Q5" s="153"/>
      <c r="R5" s="151">
        <v>1</v>
      </c>
      <c r="S5" s="152"/>
      <c r="T5" s="153"/>
      <c r="U5" s="151">
        <v>1</v>
      </c>
      <c r="V5" s="152"/>
      <c r="W5" s="153"/>
      <c r="X5" s="151">
        <v>1</v>
      </c>
      <c r="Y5" s="152"/>
      <c r="Z5" s="153"/>
      <c r="AA5" s="151">
        <v>1</v>
      </c>
      <c r="AB5" s="152"/>
      <c r="AC5" s="153"/>
      <c r="AD5" s="151">
        <v>1</v>
      </c>
      <c r="AE5" s="152"/>
      <c r="AF5" s="153"/>
      <c r="AG5" s="151">
        <v>1</v>
      </c>
      <c r="AH5" s="152"/>
      <c r="AI5" s="153"/>
      <c r="AJ5" s="151">
        <v>1</v>
      </c>
      <c r="AK5" s="152"/>
      <c r="AL5" s="153"/>
      <c r="AM5" s="151">
        <v>1</v>
      </c>
      <c r="AN5" s="155"/>
      <c r="AO5" s="153"/>
      <c r="AP5" s="151"/>
      <c r="AQ5" s="152"/>
      <c r="AR5" s="153">
        <v>1</v>
      </c>
      <c r="AS5" s="151">
        <v>1</v>
      </c>
      <c r="AT5" s="152"/>
      <c r="AU5" s="153"/>
      <c r="AV5" s="151"/>
      <c r="AW5" s="152"/>
      <c r="AX5" s="153">
        <v>1</v>
      </c>
      <c r="AY5" s="151">
        <v>1</v>
      </c>
      <c r="AZ5" s="152"/>
      <c r="BA5" s="153"/>
      <c r="BB5" s="151"/>
      <c r="BC5" s="152">
        <v>1</v>
      </c>
      <c r="BD5" s="153"/>
      <c r="BE5" s="151"/>
      <c r="BF5" s="152"/>
      <c r="BG5" s="153">
        <v>1</v>
      </c>
      <c r="BH5" s="155">
        <v>1</v>
      </c>
      <c r="BI5" s="152"/>
      <c r="BJ5" s="153"/>
    </row>
    <row r="6" spans="1:62" ht="45">
      <c r="A6" s="177">
        <f>A5+1</f>
        <v>2</v>
      </c>
      <c r="B6" s="178">
        <v>92</v>
      </c>
      <c r="C6" s="179">
        <v>42025</v>
      </c>
      <c r="D6" s="180">
        <v>2</v>
      </c>
      <c r="E6" s="179">
        <v>42016</v>
      </c>
      <c r="F6" s="129" t="s">
        <v>594</v>
      </c>
      <c r="G6" s="181" t="s">
        <v>886</v>
      </c>
      <c r="H6" s="182" t="s">
        <v>477</v>
      </c>
      <c r="I6" s="155">
        <v>1</v>
      </c>
      <c r="J6" s="152"/>
      <c r="K6" s="153"/>
      <c r="L6" s="151">
        <v>1</v>
      </c>
      <c r="M6" s="152"/>
      <c r="N6" s="153"/>
      <c r="O6" s="151">
        <v>1</v>
      </c>
      <c r="P6" s="152"/>
      <c r="Q6" s="153"/>
      <c r="R6" s="151">
        <v>1</v>
      </c>
      <c r="S6" s="152"/>
      <c r="T6" s="153"/>
      <c r="U6" s="151">
        <v>1</v>
      </c>
      <c r="V6" s="152"/>
      <c r="W6" s="153"/>
      <c r="X6" s="151">
        <v>1</v>
      </c>
      <c r="Y6" s="152"/>
      <c r="Z6" s="153"/>
      <c r="AA6" s="151">
        <v>1</v>
      </c>
      <c r="AB6" s="152"/>
      <c r="AC6" s="153"/>
      <c r="AD6" s="151">
        <v>1</v>
      </c>
      <c r="AE6" s="152"/>
      <c r="AF6" s="153"/>
      <c r="AG6" s="151">
        <v>1</v>
      </c>
      <c r="AH6" s="152"/>
      <c r="AI6" s="153"/>
      <c r="AJ6" s="151">
        <v>1</v>
      </c>
      <c r="AK6" s="152"/>
      <c r="AL6" s="153"/>
      <c r="AM6" s="151">
        <v>1</v>
      </c>
      <c r="AN6" s="155"/>
      <c r="AO6" s="153"/>
      <c r="AP6" s="151"/>
      <c r="AQ6" s="152"/>
      <c r="AR6" s="153">
        <v>1</v>
      </c>
      <c r="AS6" s="151">
        <v>1</v>
      </c>
      <c r="AT6" s="152"/>
      <c r="AU6" s="153"/>
      <c r="AV6" s="151"/>
      <c r="AW6" s="152"/>
      <c r="AX6" s="153">
        <v>1</v>
      </c>
      <c r="AY6" s="151">
        <v>1</v>
      </c>
      <c r="AZ6" s="152"/>
      <c r="BA6" s="153"/>
      <c r="BB6" s="151"/>
      <c r="BC6" s="152">
        <v>1</v>
      </c>
      <c r="BD6" s="153"/>
      <c r="BE6" s="151"/>
      <c r="BF6" s="152"/>
      <c r="BG6" s="153">
        <v>1</v>
      </c>
      <c r="BH6" s="155">
        <v>1</v>
      </c>
      <c r="BI6" s="152"/>
      <c r="BJ6" s="153"/>
    </row>
    <row r="7" spans="1:62" ht="78.75">
      <c r="A7" s="177">
        <f aca="true" t="shared" si="0" ref="A7:A67">A6+1</f>
        <v>3</v>
      </c>
      <c r="B7" s="178">
        <v>151</v>
      </c>
      <c r="C7" s="179">
        <v>42046</v>
      </c>
      <c r="D7" s="180">
        <v>4</v>
      </c>
      <c r="E7" s="179">
        <v>42017</v>
      </c>
      <c r="F7" s="129" t="s">
        <v>594</v>
      </c>
      <c r="G7" s="181" t="s">
        <v>886</v>
      </c>
      <c r="H7" s="182" t="s">
        <v>321</v>
      </c>
      <c r="I7" s="155">
        <v>1</v>
      </c>
      <c r="J7" s="152"/>
      <c r="K7" s="153"/>
      <c r="L7" s="151">
        <v>1</v>
      </c>
      <c r="M7" s="152"/>
      <c r="N7" s="153"/>
      <c r="O7" s="151">
        <v>1</v>
      </c>
      <c r="P7" s="152"/>
      <c r="Q7" s="153"/>
      <c r="R7" s="151">
        <v>1</v>
      </c>
      <c r="S7" s="152"/>
      <c r="T7" s="153"/>
      <c r="U7" s="151">
        <v>1</v>
      </c>
      <c r="V7" s="152"/>
      <c r="W7" s="153"/>
      <c r="X7" s="151">
        <v>1</v>
      </c>
      <c r="Y7" s="152"/>
      <c r="Z7" s="153"/>
      <c r="AA7" s="151">
        <v>1</v>
      </c>
      <c r="AB7" s="152"/>
      <c r="AC7" s="153"/>
      <c r="AD7" s="151">
        <v>1</v>
      </c>
      <c r="AE7" s="152"/>
      <c r="AF7" s="153"/>
      <c r="AG7" s="151">
        <v>1</v>
      </c>
      <c r="AH7" s="152"/>
      <c r="AI7" s="153"/>
      <c r="AJ7" s="151">
        <v>1</v>
      </c>
      <c r="AK7" s="152"/>
      <c r="AL7" s="153"/>
      <c r="AM7" s="151">
        <v>1</v>
      </c>
      <c r="AN7" s="155"/>
      <c r="AO7" s="153"/>
      <c r="AP7" s="151"/>
      <c r="AQ7" s="152"/>
      <c r="AR7" s="153">
        <v>1</v>
      </c>
      <c r="AS7" s="151">
        <v>1</v>
      </c>
      <c r="AT7" s="152"/>
      <c r="AU7" s="153"/>
      <c r="AV7" s="151"/>
      <c r="AW7" s="152"/>
      <c r="AX7" s="153">
        <v>1</v>
      </c>
      <c r="AY7" s="151">
        <v>1</v>
      </c>
      <c r="AZ7" s="152"/>
      <c r="BA7" s="153"/>
      <c r="BB7" s="151"/>
      <c r="BC7" s="152">
        <v>1</v>
      </c>
      <c r="BD7" s="153"/>
      <c r="BE7" s="151"/>
      <c r="BF7" s="152"/>
      <c r="BG7" s="153">
        <v>1</v>
      </c>
      <c r="BH7" s="155">
        <v>1</v>
      </c>
      <c r="BI7" s="152"/>
      <c r="BJ7" s="153"/>
    </row>
    <row r="8" spans="1:62" ht="33.75">
      <c r="A8" s="177">
        <f t="shared" si="0"/>
        <v>4</v>
      </c>
      <c r="B8" s="178">
        <v>93</v>
      </c>
      <c r="C8" s="179">
        <v>42025</v>
      </c>
      <c r="D8" s="180">
        <v>7</v>
      </c>
      <c r="E8" s="179">
        <v>42020</v>
      </c>
      <c r="F8" s="129" t="s">
        <v>594</v>
      </c>
      <c r="G8" s="181" t="s">
        <v>886</v>
      </c>
      <c r="H8" s="182" t="s">
        <v>25</v>
      </c>
      <c r="I8" s="155">
        <v>1</v>
      </c>
      <c r="J8" s="152"/>
      <c r="K8" s="153"/>
      <c r="L8" s="151">
        <v>1</v>
      </c>
      <c r="M8" s="152"/>
      <c r="N8" s="153"/>
      <c r="O8" s="151">
        <v>1</v>
      </c>
      <c r="P8" s="152"/>
      <c r="Q8" s="153"/>
      <c r="R8" s="151">
        <v>1</v>
      </c>
      <c r="S8" s="152"/>
      <c r="T8" s="153"/>
      <c r="U8" s="151">
        <v>1</v>
      </c>
      <c r="V8" s="152"/>
      <c r="W8" s="153"/>
      <c r="X8" s="151"/>
      <c r="Y8" s="152"/>
      <c r="Z8" s="153">
        <v>1</v>
      </c>
      <c r="AA8" s="151"/>
      <c r="AB8" s="152"/>
      <c r="AC8" s="153">
        <v>1</v>
      </c>
      <c r="AD8" s="151"/>
      <c r="AE8" s="152">
        <v>1</v>
      </c>
      <c r="AF8" s="153"/>
      <c r="AG8" s="151">
        <v>1</v>
      </c>
      <c r="AH8" s="152"/>
      <c r="AI8" s="153"/>
      <c r="AJ8" s="151">
        <v>1</v>
      </c>
      <c r="AK8" s="152"/>
      <c r="AL8" s="153"/>
      <c r="AM8" s="151">
        <v>1</v>
      </c>
      <c r="AN8" s="155"/>
      <c r="AO8" s="153"/>
      <c r="AP8" s="151"/>
      <c r="AQ8" s="152"/>
      <c r="AR8" s="153">
        <v>1</v>
      </c>
      <c r="AS8" s="151">
        <v>1</v>
      </c>
      <c r="AT8" s="152"/>
      <c r="AU8" s="153"/>
      <c r="AV8" s="151">
        <v>1</v>
      </c>
      <c r="AW8" s="152"/>
      <c r="AX8" s="153"/>
      <c r="AY8" s="151">
        <v>1</v>
      </c>
      <c r="AZ8" s="152"/>
      <c r="BA8" s="153"/>
      <c r="BB8" s="151"/>
      <c r="BC8" s="152">
        <v>1</v>
      </c>
      <c r="BD8" s="153"/>
      <c r="BE8" s="151">
        <v>1</v>
      </c>
      <c r="BF8" s="152"/>
      <c r="BG8" s="153"/>
      <c r="BH8" s="155">
        <v>1</v>
      </c>
      <c r="BI8" s="152"/>
      <c r="BJ8" s="153"/>
    </row>
    <row r="9" spans="1:62" ht="33.75">
      <c r="A9" s="177">
        <f t="shared" si="0"/>
        <v>5</v>
      </c>
      <c r="B9" s="178">
        <v>94</v>
      </c>
      <c r="C9" s="179">
        <v>42025</v>
      </c>
      <c r="D9" s="180">
        <v>8</v>
      </c>
      <c r="E9" s="179">
        <v>42020</v>
      </c>
      <c r="F9" s="129" t="s">
        <v>594</v>
      </c>
      <c r="G9" s="181" t="s">
        <v>886</v>
      </c>
      <c r="H9" s="182" t="s">
        <v>83</v>
      </c>
      <c r="I9" s="155">
        <v>1</v>
      </c>
      <c r="J9" s="152"/>
      <c r="K9" s="153"/>
      <c r="L9" s="151">
        <v>1</v>
      </c>
      <c r="M9" s="152"/>
      <c r="N9" s="153"/>
      <c r="O9" s="151">
        <v>1</v>
      </c>
      <c r="P9" s="152"/>
      <c r="Q9" s="153"/>
      <c r="R9" s="151">
        <v>1</v>
      </c>
      <c r="S9" s="152"/>
      <c r="T9" s="153"/>
      <c r="U9" s="151">
        <v>1</v>
      </c>
      <c r="V9" s="152"/>
      <c r="W9" s="153"/>
      <c r="X9" s="151"/>
      <c r="Y9" s="152"/>
      <c r="Z9" s="153">
        <v>1</v>
      </c>
      <c r="AA9" s="151"/>
      <c r="AB9" s="152"/>
      <c r="AC9" s="153">
        <v>1</v>
      </c>
      <c r="AD9" s="151"/>
      <c r="AE9" s="152">
        <v>1</v>
      </c>
      <c r="AF9" s="153"/>
      <c r="AG9" s="151">
        <v>1</v>
      </c>
      <c r="AH9" s="152"/>
      <c r="AI9" s="153"/>
      <c r="AJ9" s="151">
        <v>1</v>
      </c>
      <c r="AK9" s="152"/>
      <c r="AL9" s="153"/>
      <c r="AM9" s="151">
        <v>1</v>
      </c>
      <c r="AN9" s="155"/>
      <c r="AO9" s="153"/>
      <c r="AP9" s="151"/>
      <c r="AQ9" s="152"/>
      <c r="AR9" s="153">
        <v>1</v>
      </c>
      <c r="AS9" s="151">
        <v>1</v>
      </c>
      <c r="AT9" s="152"/>
      <c r="AU9" s="153"/>
      <c r="AV9" s="151">
        <v>1</v>
      </c>
      <c r="AW9" s="152"/>
      <c r="AX9" s="153"/>
      <c r="AY9" s="151">
        <v>1</v>
      </c>
      <c r="AZ9" s="152"/>
      <c r="BA9" s="153"/>
      <c r="BB9" s="151"/>
      <c r="BC9" s="152">
        <v>1</v>
      </c>
      <c r="BD9" s="153"/>
      <c r="BE9" s="151">
        <v>1</v>
      </c>
      <c r="BF9" s="152"/>
      <c r="BG9" s="153"/>
      <c r="BH9" s="155">
        <v>1</v>
      </c>
      <c r="BI9" s="152"/>
      <c r="BJ9" s="153"/>
    </row>
    <row r="10" spans="1:62" ht="33.75">
      <c r="A10" s="177">
        <f t="shared" si="0"/>
        <v>6</v>
      </c>
      <c r="B10" s="178">
        <v>103</v>
      </c>
      <c r="C10" s="179">
        <v>42032</v>
      </c>
      <c r="D10" s="180">
        <v>9</v>
      </c>
      <c r="E10" s="179">
        <v>42020</v>
      </c>
      <c r="F10" s="129" t="s">
        <v>594</v>
      </c>
      <c r="G10" s="181" t="s">
        <v>886</v>
      </c>
      <c r="H10" s="182" t="s">
        <v>459</v>
      </c>
      <c r="I10" s="155">
        <v>1</v>
      </c>
      <c r="J10" s="152"/>
      <c r="K10" s="153"/>
      <c r="L10" s="151">
        <v>1</v>
      </c>
      <c r="M10" s="152"/>
      <c r="N10" s="153"/>
      <c r="O10" s="151">
        <v>1</v>
      </c>
      <c r="P10" s="152"/>
      <c r="Q10" s="153"/>
      <c r="R10" s="151">
        <v>1</v>
      </c>
      <c r="S10" s="152"/>
      <c r="T10" s="153"/>
      <c r="U10" s="151">
        <v>1</v>
      </c>
      <c r="V10" s="152"/>
      <c r="W10" s="153"/>
      <c r="X10" s="151">
        <v>1</v>
      </c>
      <c r="Y10" s="152"/>
      <c r="Z10" s="153"/>
      <c r="AA10" s="151">
        <v>1</v>
      </c>
      <c r="AB10" s="152"/>
      <c r="AC10" s="153"/>
      <c r="AD10" s="151">
        <v>1</v>
      </c>
      <c r="AE10" s="152"/>
      <c r="AF10" s="153"/>
      <c r="AG10" s="151">
        <v>1</v>
      </c>
      <c r="AH10" s="152"/>
      <c r="AI10" s="153"/>
      <c r="AJ10" s="151">
        <v>1</v>
      </c>
      <c r="AK10" s="152"/>
      <c r="AL10" s="153"/>
      <c r="AM10" s="151">
        <v>1</v>
      </c>
      <c r="AN10" s="155"/>
      <c r="AO10" s="153"/>
      <c r="AP10" s="151"/>
      <c r="AQ10" s="152"/>
      <c r="AR10" s="153">
        <v>1</v>
      </c>
      <c r="AS10" s="151">
        <v>1</v>
      </c>
      <c r="AT10" s="152"/>
      <c r="AU10" s="153"/>
      <c r="AV10" s="151"/>
      <c r="AW10" s="152"/>
      <c r="AX10" s="153">
        <v>1</v>
      </c>
      <c r="AY10" s="151">
        <v>1</v>
      </c>
      <c r="AZ10" s="152"/>
      <c r="BA10" s="153"/>
      <c r="BB10" s="151"/>
      <c r="BC10" s="152">
        <v>1</v>
      </c>
      <c r="BD10" s="153"/>
      <c r="BE10" s="151"/>
      <c r="BF10" s="152"/>
      <c r="BG10" s="153">
        <v>1</v>
      </c>
      <c r="BH10" s="155">
        <v>1</v>
      </c>
      <c r="BI10" s="152"/>
      <c r="BJ10" s="153"/>
    </row>
    <row r="11" spans="1:62" ht="33.75">
      <c r="A11" s="177">
        <f t="shared" si="0"/>
        <v>7</v>
      </c>
      <c r="B11" s="178">
        <v>121</v>
      </c>
      <c r="C11" s="179">
        <v>42039</v>
      </c>
      <c r="D11" s="180">
        <v>10</v>
      </c>
      <c r="E11" s="179">
        <v>42033</v>
      </c>
      <c r="F11" s="129" t="s">
        <v>594</v>
      </c>
      <c r="G11" s="181" t="s">
        <v>886</v>
      </c>
      <c r="H11" s="182" t="s">
        <v>461</v>
      </c>
      <c r="I11" s="155">
        <v>1</v>
      </c>
      <c r="J11" s="152"/>
      <c r="K11" s="153"/>
      <c r="L11" s="151">
        <v>1</v>
      </c>
      <c r="M11" s="152"/>
      <c r="N11" s="153"/>
      <c r="O11" s="151">
        <v>1</v>
      </c>
      <c r="P11" s="152"/>
      <c r="Q11" s="153"/>
      <c r="R11" s="151">
        <v>1</v>
      </c>
      <c r="S11" s="152"/>
      <c r="T11" s="153"/>
      <c r="U11" s="151">
        <v>1</v>
      </c>
      <c r="V11" s="152"/>
      <c r="W11" s="153"/>
      <c r="X11" s="151">
        <v>1</v>
      </c>
      <c r="Y11" s="152"/>
      <c r="Z11" s="153"/>
      <c r="AA11" s="151">
        <v>1</v>
      </c>
      <c r="AB11" s="152"/>
      <c r="AC11" s="153"/>
      <c r="AD11" s="151">
        <v>1</v>
      </c>
      <c r="AE11" s="152"/>
      <c r="AF11" s="153"/>
      <c r="AG11" s="151">
        <v>1</v>
      </c>
      <c r="AH11" s="152"/>
      <c r="AI11" s="153"/>
      <c r="AJ11" s="151">
        <v>1</v>
      </c>
      <c r="AK11" s="152"/>
      <c r="AL11" s="153"/>
      <c r="AM11" s="151">
        <v>1</v>
      </c>
      <c r="AN11" s="155"/>
      <c r="AO11" s="153"/>
      <c r="AP11" s="151"/>
      <c r="AQ11" s="152"/>
      <c r="AR11" s="153">
        <v>1</v>
      </c>
      <c r="AS11" s="151">
        <v>1</v>
      </c>
      <c r="AT11" s="152"/>
      <c r="AU11" s="153"/>
      <c r="AV11" s="151"/>
      <c r="AW11" s="152"/>
      <c r="AX11" s="153"/>
      <c r="AY11" s="151">
        <v>1</v>
      </c>
      <c r="AZ11" s="152"/>
      <c r="BA11" s="153"/>
      <c r="BB11" s="151"/>
      <c r="BC11" s="152"/>
      <c r="BD11" s="153">
        <v>1</v>
      </c>
      <c r="BE11" s="151"/>
      <c r="BF11" s="152"/>
      <c r="BG11" s="153">
        <v>1</v>
      </c>
      <c r="BH11" s="155">
        <v>1</v>
      </c>
      <c r="BI11" s="152"/>
      <c r="BJ11" s="153"/>
    </row>
    <row r="12" spans="1:62" ht="45">
      <c r="A12" s="177">
        <f t="shared" si="0"/>
        <v>8</v>
      </c>
      <c r="B12" s="178">
        <v>161</v>
      </c>
      <c r="C12" s="179">
        <v>42053</v>
      </c>
      <c r="D12" s="180">
        <v>11</v>
      </c>
      <c r="E12" s="179">
        <v>42039</v>
      </c>
      <c r="F12" s="129" t="s">
        <v>594</v>
      </c>
      <c r="G12" s="181" t="s">
        <v>886</v>
      </c>
      <c r="H12" s="182" t="s">
        <v>322</v>
      </c>
      <c r="I12" s="155">
        <v>1</v>
      </c>
      <c r="J12" s="152"/>
      <c r="K12" s="153"/>
      <c r="L12" s="151">
        <v>1</v>
      </c>
      <c r="M12" s="152"/>
      <c r="N12" s="153"/>
      <c r="O12" s="151">
        <v>1</v>
      </c>
      <c r="P12" s="152"/>
      <c r="Q12" s="153"/>
      <c r="R12" s="151">
        <v>1</v>
      </c>
      <c r="S12" s="152"/>
      <c r="T12" s="153"/>
      <c r="U12" s="151">
        <v>1</v>
      </c>
      <c r="V12" s="152"/>
      <c r="W12" s="153"/>
      <c r="X12" s="151">
        <v>1</v>
      </c>
      <c r="Y12" s="152"/>
      <c r="Z12" s="153"/>
      <c r="AA12" s="151">
        <v>1</v>
      </c>
      <c r="AB12" s="152"/>
      <c r="AC12" s="153"/>
      <c r="AD12" s="151">
        <v>1</v>
      </c>
      <c r="AE12" s="152"/>
      <c r="AF12" s="153"/>
      <c r="AG12" s="151">
        <v>1</v>
      </c>
      <c r="AH12" s="152"/>
      <c r="AI12" s="153"/>
      <c r="AJ12" s="151">
        <v>1</v>
      </c>
      <c r="AK12" s="152"/>
      <c r="AL12" s="153"/>
      <c r="AM12" s="151">
        <v>1</v>
      </c>
      <c r="AN12" s="155"/>
      <c r="AO12" s="153"/>
      <c r="AP12" s="151"/>
      <c r="AQ12" s="152"/>
      <c r="AR12" s="153">
        <v>1</v>
      </c>
      <c r="AS12" s="151">
        <v>1</v>
      </c>
      <c r="AT12" s="152"/>
      <c r="AU12" s="153"/>
      <c r="AV12" s="151"/>
      <c r="AW12" s="152">
        <v>1</v>
      </c>
      <c r="AX12" s="153">
        <v>1</v>
      </c>
      <c r="AY12" s="151">
        <v>1</v>
      </c>
      <c r="AZ12" s="152"/>
      <c r="BA12" s="153"/>
      <c r="BB12" s="151"/>
      <c r="BC12" s="152"/>
      <c r="BD12" s="153">
        <v>1</v>
      </c>
      <c r="BE12" s="151"/>
      <c r="BF12" s="152"/>
      <c r="BG12" s="153">
        <v>1</v>
      </c>
      <c r="BH12" s="155">
        <v>1</v>
      </c>
      <c r="BI12" s="152"/>
      <c r="BJ12" s="153"/>
    </row>
    <row r="13" spans="1:62" ht="33.75">
      <c r="A13" s="177">
        <f t="shared" si="0"/>
        <v>9</v>
      </c>
      <c r="B13" s="178">
        <v>152</v>
      </c>
      <c r="C13" s="179">
        <v>42044</v>
      </c>
      <c r="D13" s="180">
        <v>12</v>
      </c>
      <c r="E13" s="179">
        <v>42040</v>
      </c>
      <c r="F13" s="129" t="s">
        <v>594</v>
      </c>
      <c r="G13" s="181" t="s">
        <v>886</v>
      </c>
      <c r="H13" s="182" t="s">
        <v>962</v>
      </c>
      <c r="I13" s="155">
        <v>1</v>
      </c>
      <c r="J13" s="152"/>
      <c r="K13" s="153"/>
      <c r="L13" s="151">
        <v>1</v>
      </c>
      <c r="M13" s="152"/>
      <c r="N13" s="153"/>
      <c r="O13" s="151">
        <v>1</v>
      </c>
      <c r="P13" s="152"/>
      <c r="Q13" s="153"/>
      <c r="R13" s="151">
        <v>1</v>
      </c>
      <c r="S13" s="152"/>
      <c r="T13" s="153"/>
      <c r="U13" s="151">
        <v>1</v>
      </c>
      <c r="V13" s="152"/>
      <c r="W13" s="153"/>
      <c r="X13" s="151">
        <v>1</v>
      </c>
      <c r="Y13" s="152"/>
      <c r="Z13" s="153"/>
      <c r="AA13" s="151">
        <v>1</v>
      </c>
      <c r="AB13" s="152"/>
      <c r="AC13" s="153"/>
      <c r="AD13" s="151">
        <v>1</v>
      </c>
      <c r="AE13" s="152"/>
      <c r="AF13" s="153"/>
      <c r="AG13" s="151">
        <v>1</v>
      </c>
      <c r="AH13" s="152"/>
      <c r="AI13" s="153"/>
      <c r="AJ13" s="151">
        <v>1</v>
      </c>
      <c r="AK13" s="152"/>
      <c r="AL13" s="153"/>
      <c r="AM13" s="151">
        <v>1</v>
      </c>
      <c r="AN13" s="155"/>
      <c r="AO13" s="153"/>
      <c r="AP13" s="151"/>
      <c r="AQ13" s="152"/>
      <c r="AR13" s="153">
        <v>1</v>
      </c>
      <c r="AS13" s="151">
        <v>1</v>
      </c>
      <c r="AT13" s="152"/>
      <c r="AU13" s="153"/>
      <c r="AV13" s="151"/>
      <c r="AW13" s="152"/>
      <c r="AX13" s="153">
        <v>1</v>
      </c>
      <c r="AY13" s="151">
        <v>1</v>
      </c>
      <c r="AZ13" s="152"/>
      <c r="BA13" s="153"/>
      <c r="BB13" s="151"/>
      <c r="BC13" s="152"/>
      <c r="BD13" s="153">
        <v>1</v>
      </c>
      <c r="BE13" s="151"/>
      <c r="BF13" s="152"/>
      <c r="BG13" s="153">
        <v>1</v>
      </c>
      <c r="BH13" s="155">
        <v>1</v>
      </c>
      <c r="BI13" s="152"/>
      <c r="BJ13" s="153"/>
    </row>
    <row r="14" spans="1:62" ht="45">
      <c r="A14" s="177">
        <f t="shared" si="0"/>
        <v>10</v>
      </c>
      <c r="B14" s="178">
        <v>227</v>
      </c>
      <c r="C14" s="179">
        <v>42065</v>
      </c>
      <c r="D14" s="180">
        <v>17</v>
      </c>
      <c r="E14" s="179">
        <v>42055</v>
      </c>
      <c r="F14" s="129" t="s">
        <v>594</v>
      </c>
      <c r="G14" s="181" t="s">
        <v>886</v>
      </c>
      <c r="H14" s="182" t="s">
        <v>385</v>
      </c>
      <c r="I14" s="155">
        <v>1</v>
      </c>
      <c r="J14" s="152"/>
      <c r="K14" s="153"/>
      <c r="L14" s="151">
        <v>1</v>
      </c>
      <c r="M14" s="152"/>
      <c r="N14" s="153"/>
      <c r="O14" s="151">
        <v>1</v>
      </c>
      <c r="P14" s="152"/>
      <c r="Q14" s="153"/>
      <c r="R14" s="151">
        <v>1</v>
      </c>
      <c r="S14" s="152"/>
      <c r="T14" s="153"/>
      <c r="U14" s="151">
        <v>1</v>
      </c>
      <c r="V14" s="152"/>
      <c r="W14" s="153"/>
      <c r="X14" s="151">
        <v>1</v>
      </c>
      <c r="Y14" s="152"/>
      <c r="Z14" s="153"/>
      <c r="AA14" s="151">
        <v>1</v>
      </c>
      <c r="AB14" s="152"/>
      <c r="AC14" s="153"/>
      <c r="AD14" s="151">
        <v>1</v>
      </c>
      <c r="AE14" s="152"/>
      <c r="AF14" s="153"/>
      <c r="AG14" s="151">
        <v>1</v>
      </c>
      <c r="AH14" s="152"/>
      <c r="AI14" s="153"/>
      <c r="AJ14" s="151">
        <v>1</v>
      </c>
      <c r="AK14" s="152"/>
      <c r="AL14" s="153"/>
      <c r="AM14" s="151">
        <v>1</v>
      </c>
      <c r="AN14" s="155"/>
      <c r="AO14" s="153"/>
      <c r="AP14" s="151"/>
      <c r="AQ14" s="152"/>
      <c r="AR14" s="153">
        <v>1</v>
      </c>
      <c r="AS14" s="151">
        <v>1</v>
      </c>
      <c r="AT14" s="152"/>
      <c r="AU14" s="153"/>
      <c r="AV14" s="151"/>
      <c r="AW14" s="152"/>
      <c r="AX14" s="153">
        <v>1</v>
      </c>
      <c r="AY14" s="151">
        <v>1</v>
      </c>
      <c r="AZ14" s="152"/>
      <c r="BA14" s="153"/>
      <c r="BB14" s="151"/>
      <c r="BC14" s="152"/>
      <c r="BD14" s="153">
        <v>1</v>
      </c>
      <c r="BE14" s="151">
        <v>1</v>
      </c>
      <c r="BF14" s="152"/>
      <c r="BG14" s="153"/>
      <c r="BH14" s="155">
        <v>1</v>
      </c>
      <c r="BI14" s="152"/>
      <c r="BJ14" s="153"/>
    </row>
    <row r="15" spans="1:62" ht="67.5">
      <c r="A15" s="177">
        <f t="shared" si="0"/>
        <v>11</v>
      </c>
      <c r="B15" s="178">
        <v>223</v>
      </c>
      <c r="C15" s="179">
        <v>42060</v>
      </c>
      <c r="D15" s="180">
        <v>19</v>
      </c>
      <c r="E15" s="179">
        <v>42058</v>
      </c>
      <c r="F15" s="129" t="s">
        <v>594</v>
      </c>
      <c r="G15" s="181" t="s">
        <v>886</v>
      </c>
      <c r="H15" s="182" t="s">
        <v>384</v>
      </c>
      <c r="I15" s="155">
        <v>1</v>
      </c>
      <c r="J15" s="152"/>
      <c r="K15" s="153"/>
      <c r="L15" s="151">
        <v>1</v>
      </c>
      <c r="M15" s="152"/>
      <c r="N15" s="153"/>
      <c r="O15" s="151">
        <v>1</v>
      </c>
      <c r="P15" s="152"/>
      <c r="Q15" s="153"/>
      <c r="R15" s="151">
        <v>1</v>
      </c>
      <c r="S15" s="152"/>
      <c r="T15" s="153"/>
      <c r="U15" s="151">
        <v>1</v>
      </c>
      <c r="V15" s="152"/>
      <c r="W15" s="153"/>
      <c r="X15" s="151"/>
      <c r="Y15" s="152"/>
      <c r="Z15" s="153">
        <v>1</v>
      </c>
      <c r="AA15" s="151"/>
      <c r="AB15" s="152"/>
      <c r="AC15" s="153">
        <v>1</v>
      </c>
      <c r="AD15" s="151">
        <v>1</v>
      </c>
      <c r="AE15" s="152"/>
      <c r="AF15" s="153"/>
      <c r="AG15" s="151"/>
      <c r="AH15" s="152">
        <v>1</v>
      </c>
      <c r="AI15" s="153"/>
      <c r="AJ15" s="151">
        <v>1</v>
      </c>
      <c r="AK15" s="152"/>
      <c r="AL15" s="153"/>
      <c r="AM15" s="151"/>
      <c r="AN15" s="155"/>
      <c r="AO15" s="153">
        <v>1</v>
      </c>
      <c r="AP15" s="151">
        <v>1</v>
      </c>
      <c r="AQ15" s="152"/>
      <c r="AR15" s="153"/>
      <c r="AS15" s="151">
        <v>1</v>
      </c>
      <c r="AT15" s="152"/>
      <c r="AU15" s="153"/>
      <c r="AV15" s="151">
        <v>1</v>
      </c>
      <c r="AW15" s="152"/>
      <c r="AX15" s="153"/>
      <c r="AY15" s="151">
        <v>1</v>
      </c>
      <c r="AZ15" s="152"/>
      <c r="BA15" s="153"/>
      <c r="BB15" s="151"/>
      <c r="BC15" s="152"/>
      <c r="BD15" s="153">
        <v>1</v>
      </c>
      <c r="BE15" s="151"/>
      <c r="BF15" s="152"/>
      <c r="BG15" s="153"/>
      <c r="BH15" s="155">
        <v>1</v>
      </c>
      <c r="BI15" s="152"/>
      <c r="BJ15" s="153"/>
    </row>
    <row r="16" spans="1:62" ht="22.5">
      <c r="A16" s="177">
        <f t="shared" si="0"/>
        <v>12</v>
      </c>
      <c r="B16" s="178">
        <v>272</v>
      </c>
      <c r="C16" s="179">
        <v>42076</v>
      </c>
      <c r="D16" s="180">
        <v>20</v>
      </c>
      <c r="E16" s="179">
        <v>42059</v>
      </c>
      <c r="F16" s="129" t="s">
        <v>594</v>
      </c>
      <c r="G16" s="181" t="s">
        <v>886</v>
      </c>
      <c r="H16" s="183" t="s">
        <v>730</v>
      </c>
      <c r="I16" s="155">
        <v>1</v>
      </c>
      <c r="J16" s="152"/>
      <c r="K16" s="153"/>
      <c r="L16" s="151">
        <v>1</v>
      </c>
      <c r="M16" s="152"/>
      <c r="N16" s="153"/>
      <c r="O16" s="151">
        <v>1</v>
      </c>
      <c r="P16" s="152"/>
      <c r="Q16" s="153"/>
      <c r="R16" s="151">
        <v>1</v>
      </c>
      <c r="S16" s="152"/>
      <c r="T16" s="153"/>
      <c r="U16" s="151">
        <v>1</v>
      </c>
      <c r="V16" s="152"/>
      <c r="W16" s="153"/>
      <c r="X16" s="151">
        <v>1</v>
      </c>
      <c r="Y16" s="152"/>
      <c r="Z16" s="153"/>
      <c r="AA16" s="151">
        <v>1</v>
      </c>
      <c r="AB16" s="152"/>
      <c r="AC16" s="153"/>
      <c r="AD16" s="151">
        <v>1</v>
      </c>
      <c r="AE16" s="152"/>
      <c r="AF16" s="153"/>
      <c r="AG16" s="151">
        <v>1</v>
      </c>
      <c r="AH16" s="152"/>
      <c r="AI16" s="153"/>
      <c r="AJ16" s="151">
        <v>1</v>
      </c>
      <c r="AK16" s="152"/>
      <c r="AL16" s="153"/>
      <c r="AM16" s="151">
        <v>1</v>
      </c>
      <c r="AN16" s="155"/>
      <c r="AO16" s="153"/>
      <c r="AP16" s="151"/>
      <c r="AQ16" s="152"/>
      <c r="AR16" s="153">
        <v>1</v>
      </c>
      <c r="AS16" s="151"/>
      <c r="AT16" s="152"/>
      <c r="AU16" s="153"/>
      <c r="AV16" s="151"/>
      <c r="AW16" s="152"/>
      <c r="AX16" s="153">
        <v>1</v>
      </c>
      <c r="AY16" s="151"/>
      <c r="AZ16" s="152"/>
      <c r="BA16" s="153"/>
      <c r="BB16" s="151"/>
      <c r="BC16" s="152"/>
      <c r="BD16" s="153">
        <v>1</v>
      </c>
      <c r="BE16" s="151"/>
      <c r="BF16" s="152"/>
      <c r="BG16" s="153">
        <v>1</v>
      </c>
      <c r="BH16" s="155">
        <v>1</v>
      </c>
      <c r="BI16" s="152"/>
      <c r="BJ16" s="153"/>
    </row>
    <row r="17" spans="1:62" ht="33.75">
      <c r="A17" s="177">
        <f t="shared" si="0"/>
        <v>13</v>
      </c>
      <c r="B17" s="178">
        <v>273</v>
      </c>
      <c r="C17" s="179">
        <v>42076</v>
      </c>
      <c r="D17" s="180">
        <v>21</v>
      </c>
      <c r="E17" s="179">
        <v>42061</v>
      </c>
      <c r="F17" s="129" t="s">
        <v>594</v>
      </c>
      <c r="G17" s="181" t="s">
        <v>886</v>
      </c>
      <c r="H17" s="182" t="s">
        <v>718</v>
      </c>
      <c r="I17" s="155">
        <v>1</v>
      </c>
      <c r="J17" s="152"/>
      <c r="K17" s="153"/>
      <c r="L17" s="151">
        <v>1</v>
      </c>
      <c r="M17" s="152"/>
      <c r="N17" s="153"/>
      <c r="O17" s="151">
        <v>1</v>
      </c>
      <c r="P17" s="152"/>
      <c r="Q17" s="153"/>
      <c r="R17" s="151">
        <v>1</v>
      </c>
      <c r="S17" s="152"/>
      <c r="T17" s="153"/>
      <c r="U17" s="151">
        <v>1</v>
      </c>
      <c r="V17" s="152"/>
      <c r="W17" s="153"/>
      <c r="X17" s="151">
        <v>1</v>
      </c>
      <c r="Y17" s="152"/>
      <c r="Z17" s="153"/>
      <c r="AA17" s="151">
        <v>1</v>
      </c>
      <c r="AB17" s="152"/>
      <c r="AC17" s="153"/>
      <c r="AD17" s="151">
        <v>1</v>
      </c>
      <c r="AE17" s="152"/>
      <c r="AF17" s="153"/>
      <c r="AG17" s="151">
        <v>1</v>
      </c>
      <c r="AH17" s="152"/>
      <c r="AI17" s="153"/>
      <c r="AJ17" s="151">
        <v>1</v>
      </c>
      <c r="AK17" s="152"/>
      <c r="AL17" s="153"/>
      <c r="AM17" s="151">
        <v>1</v>
      </c>
      <c r="AN17" s="155"/>
      <c r="AO17" s="153"/>
      <c r="AP17" s="151"/>
      <c r="AQ17" s="152"/>
      <c r="AR17" s="153">
        <v>1</v>
      </c>
      <c r="AS17" s="151"/>
      <c r="AT17" s="152"/>
      <c r="AU17" s="153"/>
      <c r="AV17" s="151"/>
      <c r="AW17" s="152"/>
      <c r="AX17" s="153">
        <v>1</v>
      </c>
      <c r="AY17" s="151"/>
      <c r="AZ17" s="152"/>
      <c r="BA17" s="153"/>
      <c r="BB17" s="151"/>
      <c r="BC17" s="152"/>
      <c r="BD17" s="153">
        <v>1</v>
      </c>
      <c r="BE17" s="151"/>
      <c r="BF17" s="152"/>
      <c r="BG17" s="153">
        <v>1</v>
      </c>
      <c r="BH17" s="155">
        <v>1</v>
      </c>
      <c r="BI17" s="152"/>
      <c r="BJ17" s="153"/>
    </row>
    <row r="18" spans="1:62" ht="22.5">
      <c r="A18" s="177">
        <f t="shared" si="0"/>
        <v>14</v>
      </c>
      <c r="B18" s="178">
        <v>300</v>
      </c>
      <c r="C18" s="179">
        <v>42080</v>
      </c>
      <c r="D18" s="180">
        <v>23</v>
      </c>
      <c r="E18" s="179">
        <v>42065</v>
      </c>
      <c r="F18" s="129" t="s">
        <v>594</v>
      </c>
      <c r="G18" s="181" t="s">
        <v>886</v>
      </c>
      <c r="H18" s="183" t="s">
        <v>831</v>
      </c>
      <c r="I18" s="155">
        <v>1</v>
      </c>
      <c r="J18" s="152"/>
      <c r="K18" s="153"/>
      <c r="L18" s="151">
        <v>1</v>
      </c>
      <c r="M18" s="152"/>
      <c r="N18" s="153"/>
      <c r="O18" s="151">
        <v>1</v>
      </c>
      <c r="P18" s="152"/>
      <c r="Q18" s="153"/>
      <c r="R18" s="151">
        <v>1</v>
      </c>
      <c r="S18" s="152"/>
      <c r="T18" s="153"/>
      <c r="U18" s="151">
        <v>1</v>
      </c>
      <c r="V18" s="152"/>
      <c r="W18" s="153"/>
      <c r="X18" s="151">
        <v>1</v>
      </c>
      <c r="Y18" s="152"/>
      <c r="Z18" s="153"/>
      <c r="AA18" s="151">
        <v>1</v>
      </c>
      <c r="AB18" s="152"/>
      <c r="AC18" s="153"/>
      <c r="AD18" s="151">
        <v>1</v>
      </c>
      <c r="AE18" s="152"/>
      <c r="AF18" s="153"/>
      <c r="AG18" s="151">
        <v>1</v>
      </c>
      <c r="AH18" s="152"/>
      <c r="AI18" s="153"/>
      <c r="AJ18" s="151">
        <v>1</v>
      </c>
      <c r="AK18" s="152"/>
      <c r="AL18" s="153"/>
      <c r="AM18" s="151">
        <v>1</v>
      </c>
      <c r="AN18" s="155"/>
      <c r="AO18" s="153"/>
      <c r="AP18" s="151"/>
      <c r="AQ18" s="152"/>
      <c r="AR18" s="153">
        <v>1</v>
      </c>
      <c r="AS18" s="151"/>
      <c r="AT18" s="152"/>
      <c r="AU18" s="153"/>
      <c r="AV18" s="151"/>
      <c r="AW18" s="152"/>
      <c r="AX18" s="153">
        <v>1</v>
      </c>
      <c r="AY18" s="151"/>
      <c r="AZ18" s="152"/>
      <c r="BA18" s="153"/>
      <c r="BB18" s="151"/>
      <c r="BC18" s="152"/>
      <c r="BD18" s="153">
        <v>1</v>
      </c>
      <c r="BE18" s="151"/>
      <c r="BF18" s="152"/>
      <c r="BG18" s="153">
        <v>1</v>
      </c>
      <c r="BH18" s="155">
        <v>1</v>
      </c>
      <c r="BI18" s="152"/>
      <c r="BJ18" s="153"/>
    </row>
    <row r="19" spans="1:62" ht="33.75">
      <c r="A19" s="177">
        <f t="shared" si="0"/>
        <v>15</v>
      </c>
      <c r="B19" s="178">
        <v>275</v>
      </c>
      <c r="C19" s="179">
        <v>42076</v>
      </c>
      <c r="D19" s="180">
        <v>24</v>
      </c>
      <c r="E19" s="179">
        <v>42065</v>
      </c>
      <c r="F19" s="129" t="s">
        <v>594</v>
      </c>
      <c r="G19" s="181" t="s">
        <v>886</v>
      </c>
      <c r="H19" s="184" t="s">
        <v>94</v>
      </c>
      <c r="I19" s="155">
        <v>1</v>
      </c>
      <c r="J19" s="152"/>
      <c r="K19" s="153"/>
      <c r="L19" s="151">
        <v>1</v>
      </c>
      <c r="M19" s="152"/>
      <c r="N19" s="153"/>
      <c r="O19" s="151">
        <v>1</v>
      </c>
      <c r="P19" s="152"/>
      <c r="Q19" s="153"/>
      <c r="R19" s="151">
        <v>1</v>
      </c>
      <c r="S19" s="152"/>
      <c r="T19" s="153"/>
      <c r="U19" s="151">
        <v>1</v>
      </c>
      <c r="V19" s="152"/>
      <c r="W19" s="153"/>
      <c r="X19" s="151">
        <v>1</v>
      </c>
      <c r="Y19" s="152"/>
      <c r="Z19" s="153"/>
      <c r="AA19" s="151">
        <v>1</v>
      </c>
      <c r="AB19" s="152"/>
      <c r="AC19" s="153"/>
      <c r="AD19" s="151">
        <v>1</v>
      </c>
      <c r="AE19" s="152"/>
      <c r="AF19" s="153"/>
      <c r="AG19" s="151">
        <v>1</v>
      </c>
      <c r="AH19" s="152"/>
      <c r="AI19" s="153"/>
      <c r="AJ19" s="151">
        <v>1</v>
      </c>
      <c r="AK19" s="152"/>
      <c r="AL19" s="153"/>
      <c r="AM19" s="151">
        <v>1</v>
      </c>
      <c r="AN19" s="155"/>
      <c r="AO19" s="153"/>
      <c r="AP19" s="151"/>
      <c r="AQ19" s="152"/>
      <c r="AR19" s="153">
        <v>1</v>
      </c>
      <c r="AS19" s="151"/>
      <c r="AT19" s="152"/>
      <c r="AU19" s="153"/>
      <c r="AV19" s="151"/>
      <c r="AW19" s="152"/>
      <c r="AX19" s="153">
        <v>1</v>
      </c>
      <c r="AY19" s="151"/>
      <c r="AZ19" s="152"/>
      <c r="BA19" s="153"/>
      <c r="BB19" s="151"/>
      <c r="BC19" s="152"/>
      <c r="BD19" s="153">
        <v>1</v>
      </c>
      <c r="BE19" s="151"/>
      <c r="BF19" s="152"/>
      <c r="BG19" s="153">
        <v>1</v>
      </c>
      <c r="BH19" s="155">
        <v>1</v>
      </c>
      <c r="BI19" s="152"/>
      <c r="BJ19" s="153"/>
    </row>
    <row r="20" spans="1:62" ht="33.75">
      <c r="A20" s="177">
        <f t="shared" si="0"/>
        <v>16</v>
      </c>
      <c r="B20" s="178">
        <v>276</v>
      </c>
      <c r="C20" s="179">
        <v>42076</v>
      </c>
      <c r="D20" s="180">
        <v>25</v>
      </c>
      <c r="E20" s="179">
        <v>42066</v>
      </c>
      <c r="F20" s="129" t="s">
        <v>594</v>
      </c>
      <c r="G20" s="181" t="s">
        <v>886</v>
      </c>
      <c r="H20" s="183" t="s">
        <v>94</v>
      </c>
      <c r="I20" s="155">
        <v>1</v>
      </c>
      <c r="J20" s="152"/>
      <c r="K20" s="153"/>
      <c r="L20" s="151">
        <v>1</v>
      </c>
      <c r="M20" s="152"/>
      <c r="N20" s="153"/>
      <c r="O20" s="151">
        <v>1</v>
      </c>
      <c r="P20" s="152"/>
      <c r="Q20" s="153"/>
      <c r="R20" s="151">
        <v>1</v>
      </c>
      <c r="S20" s="152"/>
      <c r="T20" s="153"/>
      <c r="U20" s="151">
        <v>1</v>
      </c>
      <c r="V20" s="152"/>
      <c r="W20" s="153"/>
      <c r="X20" s="151">
        <v>1</v>
      </c>
      <c r="Y20" s="152"/>
      <c r="Z20" s="153"/>
      <c r="AA20" s="151">
        <v>1</v>
      </c>
      <c r="AB20" s="152"/>
      <c r="AC20" s="153"/>
      <c r="AD20" s="151">
        <v>1</v>
      </c>
      <c r="AE20" s="152"/>
      <c r="AF20" s="153"/>
      <c r="AG20" s="151">
        <v>1</v>
      </c>
      <c r="AH20" s="152"/>
      <c r="AI20" s="153"/>
      <c r="AJ20" s="151">
        <v>1</v>
      </c>
      <c r="AK20" s="152"/>
      <c r="AL20" s="153"/>
      <c r="AM20" s="151">
        <v>1</v>
      </c>
      <c r="AN20" s="155"/>
      <c r="AO20" s="153"/>
      <c r="AP20" s="151"/>
      <c r="AQ20" s="152"/>
      <c r="AR20" s="153">
        <v>1</v>
      </c>
      <c r="AS20" s="151"/>
      <c r="AT20" s="152"/>
      <c r="AU20" s="153"/>
      <c r="AV20" s="151"/>
      <c r="AW20" s="152"/>
      <c r="AX20" s="153">
        <v>1</v>
      </c>
      <c r="AY20" s="151"/>
      <c r="AZ20" s="152"/>
      <c r="BA20" s="153"/>
      <c r="BB20" s="151"/>
      <c r="BC20" s="152"/>
      <c r="BD20" s="153">
        <v>1</v>
      </c>
      <c r="BE20" s="151"/>
      <c r="BF20" s="152"/>
      <c r="BG20" s="153">
        <v>1</v>
      </c>
      <c r="BH20" s="155">
        <v>1</v>
      </c>
      <c r="BI20" s="152"/>
      <c r="BJ20" s="153"/>
    </row>
    <row r="21" spans="1:62" ht="33.75">
      <c r="A21" s="177">
        <f t="shared" si="0"/>
        <v>17</v>
      </c>
      <c r="B21" s="178">
        <v>277</v>
      </c>
      <c r="C21" s="179">
        <v>42076</v>
      </c>
      <c r="D21" s="180">
        <v>26</v>
      </c>
      <c r="E21" s="179">
        <v>42066</v>
      </c>
      <c r="F21" s="129" t="s">
        <v>594</v>
      </c>
      <c r="G21" s="181" t="s">
        <v>886</v>
      </c>
      <c r="H21" s="183" t="s">
        <v>832</v>
      </c>
      <c r="I21" s="155">
        <v>1</v>
      </c>
      <c r="J21" s="152"/>
      <c r="K21" s="153"/>
      <c r="L21" s="151">
        <v>1</v>
      </c>
      <c r="M21" s="152"/>
      <c r="N21" s="153"/>
      <c r="O21" s="151">
        <v>1</v>
      </c>
      <c r="P21" s="152"/>
      <c r="Q21" s="153"/>
      <c r="R21" s="151">
        <v>1</v>
      </c>
      <c r="S21" s="152"/>
      <c r="T21" s="153"/>
      <c r="U21" s="151">
        <v>1</v>
      </c>
      <c r="V21" s="152"/>
      <c r="W21" s="153"/>
      <c r="X21" s="151">
        <v>1</v>
      </c>
      <c r="Y21" s="152"/>
      <c r="Z21" s="153"/>
      <c r="AA21" s="151">
        <v>1</v>
      </c>
      <c r="AB21" s="152"/>
      <c r="AC21" s="153"/>
      <c r="AD21" s="151">
        <v>1</v>
      </c>
      <c r="AE21" s="152"/>
      <c r="AF21" s="153"/>
      <c r="AG21" s="151">
        <v>1</v>
      </c>
      <c r="AH21" s="152"/>
      <c r="AI21" s="153"/>
      <c r="AJ21" s="151">
        <v>1</v>
      </c>
      <c r="AK21" s="152"/>
      <c r="AL21" s="153"/>
      <c r="AM21" s="151">
        <v>1</v>
      </c>
      <c r="AN21" s="155"/>
      <c r="AO21" s="153"/>
      <c r="AP21" s="151"/>
      <c r="AQ21" s="152"/>
      <c r="AR21" s="153">
        <v>1</v>
      </c>
      <c r="AS21" s="151">
        <v>1</v>
      </c>
      <c r="AT21" s="152"/>
      <c r="AU21" s="153"/>
      <c r="AV21" s="151"/>
      <c r="AW21" s="152"/>
      <c r="AX21" s="153">
        <v>1</v>
      </c>
      <c r="AY21" s="151">
        <v>1</v>
      </c>
      <c r="AZ21" s="152"/>
      <c r="BA21" s="153"/>
      <c r="BB21" s="151"/>
      <c r="BC21" s="152">
        <v>1</v>
      </c>
      <c r="BD21" s="153"/>
      <c r="BE21" s="151"/>
      <c r="BF21" s="152"/>
      <c r="BG21" s="153">
        <v>1</v>
      </c>
      <c r="BH21" s="155">
        <v>1</v>
      </c>
      <c r="BI21" s="152"/>
      <c r="BJ21" s="153"/>
    </row>
    <row r="22" spans="1:62" ht="33.75">
      <c r="A22" s="177">
        <f t="shared" si="0"/>
        <v>18</v>
      </c>
      <c r="B22" s="178">
        <v>278</v>
      </c>
      <c r="C22" s="179">
        <v>42076</v>
      </c>
      <c r="D22" s="180">
        <v>27</v>
      </c>
      <c r="E22" s="179">
        <v>42066</v>
      </c>
      <c r="F22" s="129" t="s">
        <v>594</v>
      </c>
      <c r="G22" s="181" t="s">
        <v>886</v>
      </c>
      <c r="H22" s="183" t="s">
        <v>833</v>
      </c>
      <c r="I22" s="155">
        <v>1</v>
      </c>
      <c r="J22" s="152"/>
      <c r="K22" s="153"/>
      <c r="L22" s="151">
        <v>1</v>
      </c>
      <c r="M22" s="152"/>
      <c r="N22" s="153"/>
      <c r="O22" s="151">
        <v>1</v>
      </c>
      <c r="P22" s="152"/>
      <c r="Q22" s="153"/>
      <c r="R22" s="151">
        <v>1</v>
      </c>
      <c r="S22" s="152"/>
      <c r="T22" s="153"/>
      <c r="U22" s="151">
        <v>1</v>
      </c>
      <c r="V22" s="152"/>
      <c r="W22" s="153"/>
      <c r="X22" s="151">
        <v>1</v>
      </c>
      <c r="Y22" s="152"/>
      <c r="Z22" s="153"/>
      <c r="AA22" s="151">
        <v>1</v>
      </c>
      <c r="AB22" s="152"/>
      <c r="AC22" s="153"/>
      <c r="AD22" s="151">
        <v>1</v>
      </c>
      <c r="AE22" s="152"/>
      <c r="AF22" s="153"/>
      <c r="AG22" s="151">
        <v>1</v>
      </c>
      <c r="AH22" s="152"/>
      <c r="AI22" s="153"/>
      <c r="AJ22" s="151">
        <v>1</v>
      </c>
      <c r="AK22" s="152"/>
      <c r="AL22" s="153"/>
      <c r="AM22" s="151">
        <v>1</v>
      </c>
      <c r="AN22" s="155"/>
      <c r="AO22" s="153"/>
      <c r="AP22" s="151"/>
      <c r="AQ22" s="152"/>
      <c r="AR22" s="153">
        <v>1</v>
      </c>
      <c r="AS22" s="151"/>
      <c r="AT22" s="152"/>
      <c r="AU22" s="153"/>
      <c r="AV22" s="151"/>
      <c r="AW22" s="152"/>
      <c r="AX22" s="153">
        <v>1</v>
      </c>
      <c r="AY22" s="151"/>
      <c r="AZ22" s="152"/>
      <c r="BA22" s="153"/>
      <c r="BB22" s="151"/>
      <c r="BC22" s="152"/>
      <c r="BD22" s="153">
        <v>1</v>
      </c>
      <c r="BE22" s="151"/>
      <c r="BF22" s="152"/>
      <c r="BG22" s="153">
        <v>1</v>
      </c>
      <c r="BH22" s="155">
        <v>1</v>
      </c>
      <c r="BI22" s="152"/>
      <c r="BJ22" s="153"/>
    </row>
    <row r="23" spans="1:62" ht="22.5">
      <c r="A23" s="177">
        <f t="shared" si="0"/>
        <v>19</v>
      </c>
      <c r="B23" s="178">
        <v>279</v>
      </c>
      <c r="C23" s="179">
        <v>42076</v>
      </c>
      <c r="D23" s="180">
        <v>28</v>
      </c>
      <c r="E23" s="179">
        <v>42066</v>
      </c>
      <c r="F23" s="129" t="s">
        <v>594</v>
      </c>
      <c r="G23" s="181" t="s">
        <v>886</v>
      </c>
      <c r="H23" s="184" t="s">
        <v>93</v>
      </c>
      <c r="I23" s="155">
        <v>1</v>
      </c>
      <c r="J23" s="152"/>
      <c r="K23" s="153"/>
      <c r="L23" s="151">
        <v>1</v>
      </c>
      <c r="M23" s="152"/>
      <c r="N23" s="153"/>
      <c r="O23" s="151">
        <v>1</v>
      </c>
      <c r="P23" s="152"/>
      <c r="Q23" s="153"/>
      <c r="R23" s="151">
        <v>1</v>
      </c>
      <c r="S23" s="152"/>
      <c r="T23" s="153"/>
      <c r="U23" s="151">
        <v>1</v>
      </c>
      <c r="V23" s="152"/>
      <c r="W23" s="153"/>
      <c r="X23" s="151">
        <v>1</v>
      </c>
      <c r="Y23" s="152"/>
      <c r="Z23" s="153"/>
      <c r="AA23" s="151">
        <v>1</v>
      </c>
      <c r="AB23" s="152"/>
      <c r="AC23" s="153"/>
      <c r="AD23" s="151">
        <v>1</v>
      </c>
      <c r="AE23" s="152"/>
      <c r="AF23" s="153"/>
      <c r="AG23" s="151">
        <v>1</v>
      </c>
      <c r="AH23" s="152"/>
      <c r="AI23" s="153"/>
      <c r="AJ23" s="151">
        <v>1</v>
      </c>
      <c r="AK23" s="152"/>
      <c r="AL23" s="153"/>
      <c r="AM23" s="151">
        <v>1</v>
      </c>
      <c r="AN23" s="155"/>
      <c r="AO23" s="153"/>
      <c r="AP23" s="151"/>
      <c r="AQ23" s="152"/>
      <c r="AR23" s="153">
        <v>1</v>
      </c>
      <c r="AS23" s="151"/>
      <c r="AT23" s="152"/>
      <c r="AU23" s="153"/>
      <c r="AV23" s="151"/>
      <c r="AW23" s="152"/>
      <c r="AX23" s="153">
        <v>1</v>
      </c>
      <c r="AY23" s="151"/>
      <c r="AZ23" s="152"/>
      <c r="BA23" s="153"/>
      <c r="BB23" s="151"/>
      <c r="BC23" s="152"/>
      <c r="BD23" s="153">
        <v>1</v>
      </c>
      <c r="BE23" s="151"/>
      <c r="BF23" s="152"/>
      <c r="BG23" s="153">
        <v>1</v>
      </c>
      <c r="BH23" s="155">
        <v>1</v>
      </c>
      <c r="BI23" s="152"/>
      <c r="BJ23" s="153"/>
    </row>
    <row r="24" spans="1:62" ht="22.5">
      <c r="A24" s="177">
        <f t="shared" si="0"/>
        <v>20</v>
      </c>
      <c r="B24" s="178">
        <v>253</v>
      </c>
      <c r="C24" s="179">
        <v>42073</v>
      </c>
      <c r="D24" s="180">
        <v>29</v>
      </c>
      <c r="E24" s="179">
        <v>42098</v>
      </c>
      <c r="F24" s="129" t="s">
        <v>594</v>
      </c>
      <c r="G24" s="181" t="s">
        <v>886</v>
      </c>
      <c r="H24" s="183" t="s">
        <v>836</v>
      </c>
      <c r="I24" s="155">
        <v>1</v>
      </c>
      <c r="J24" s="152"/>
      <c r="K24" s="153"/>
      <c r="L24" s="151">
        <v>1</v>
      </c>
      <c r="M24" s="152"/>
      <c r="N24" s="153"/>
      <c r="O24" s="151">
        <v>1</v>
      </c>
      <c r="P24" s="152"/>
      <c r="Q24" s="153"/>
      <c r="R24" s="151">
        <v>1</v>
      </c>
      <c r="S24" s="152"/>
      <c r="T24" s="153"/>
      <c r="U24" s="151">
        <v>1</v>
      </c>
      <c r="V24" s="152"/>
      <c r="W24" s="153"/>
      <c r="X24" s="151"/>
      <c r="Y24" s="152"/>
      <c r="Z24" s="153">
        <v>1</v>
      </c>
      <c r="AA24" s="151"/>
      <c r="AB24" s="152"/>
      <c r="AC24" s="153">
        <v>1</v>
      </c>
      <c r="AD24" s="151">
        <v>1</v>
      </c>
      <c r="AE24" s="152"/>
      <c r="AF24" s="153"/>
      <c r="AG24" s="151">
        <v>1</v>
      </c>
      <c r="AH24" s="152"/>
      <c r="AI24" s="153"/>
      <c r="AJ24" s="151">
        <v>1</v>
      </c>
      <c r="AK24" s="152"/>
      <c r="AL24" s="153"/>
      <c r="AM24" s="151"/>
      <c r="AN24" s="155"/>
      <c r="AO24" s="153">
        <v>1</v>
      </c>
      <c r="AP24" s="151"/>
      <c r="AQ24" s="152"/>
      <c r="AR24" s="153"/>
      <c r="AS24" s="151"/>
      <c r="AT24" s="152"/>
      <c r="AU24" s="153"/>
      <c r="AV24" s="151">
        <v>1</v>
      </c>
      <c r="AW24" s="152"/>
      <c r="AX24" s="153"/>
      <c r="AY24" s="151">
        <v>1</v>
      </c>
      <c r="AZ24" s="152"/>
      <c r="BA24" s="153"/>
      <c r="BB24" s="151"/>
      <c r="BC24" s="152"/>
      <c r="BD24" s="153">
        <v>1</v>
      </c>
      <c r="BE24" s="151"/>
      <c r="BF24" s="152"/>
      <c r="BG24" s="153"/>
      <c r="BH24" s="155">
        <v>1</v>
      </c>
      <c r="BI24" s="152"/>
      <c r="BJ24" s="153"/>
    </row>
    <row r="25" spans="1:63" ht="22.5">
      <c r="A25" s="177">
        <f t="shared" si="0"/>
        <v>21</v>
      </c>
      <c r="B25" s="178">
        <v>280</v>
      </c>
      <c r="C25" s="179">
        <v>42076</v>
      </c>
      <c r="D25" s="180">
        <v>30</v>
      </c>
      <c r="E25" s="179">
        <v>42067</v>
      </c>
      <c r="F25" s="129" t="s">
        <v>594</v>
      </c>
      <c r="G25" s="181" t="s">
        <v>886</v>
      </c>
      <c r="H25" s="183" t="s">
        <v>93</v>
      </c>
      <c r="I25" s="155">
        <v>1</v>
      </c>
      <c r="J25" s="152"/>
      <c r="K25" s="153"/>
      <c r="L25" s="151">
        <v>1</v>
      </c>
      <c r="M25" s="152"/>
      <c r="N25" s="153"/>
      <c r="O25" s="151">
        <v>1</v>
      </c>
      <c r="P25" s="152"/>
      <c r="Q25" s="153"/>
      <c r="R25" s="151">
        <v>1</v>
      </c>
      <c r="S25" s="152"/>
      <c r="T25" s="153"/>
      <c r="U25" s="151">
        <v>1</v>
      </c>
      <c r="V25" s="152"/>
      <c r="W25" s="153"/>
      <c r="X25" s="151">
        <v>1</v>
      </c>
      <c r="Y25" s="152"/>
      <c r="Z25" s="153"/>
      <c r="AA25" s="151">
        <v>1</v>
      </c>
      <c r="AB25" s="152"/>
      <c r="AC25" s="153"/>
      <c r="AD25" s="151">
        <v>1</v>
      </c>
      <c r="AE25" s="152"/>
      <c r="AF25" s="153"/>
      <c r="AG25" s="151">
        <v>1</v>
      </c>
      <c r="AH25" s="152"/>
      <c r="AI25" s="153"/>
      <c r="AJ25" s="151">
        <v>1</v>
      </c>
      <c r="AK25" s="152"/>
      <c r="AL25" s="153"/>
      <c r="AM25" s="151">
        <v>1</v>
      </c>
      <c r="AN25" s="155"/>
      <c r="AO25" s="153"/>
      <c r="AP25" s="151"/>
      <c r="AQ25" s="152"/>
      <c r="AR25" s="153">
        <v>1</v>
      </c>
      <c r="AS25" s="151">
        <v>1</v>
      </c>
      <c r="AT25" s="152"/>
      <c r="AU25" s="153"/>
      <c r="AV25" s="151"/>
      <c r="AW25" s="152"/>
      <c r="AX25" s="153">
        <v>1</v>
      </c>
      <c r="AY25" s="151">
        <v>1</v>
      </c>
      <c r="AZ25" s="152"/>
      <c r="BA25" s="153"/>
      <c r="BB25" s="151"/>
      <c r="BC25" s="185">
        <v>1</v>
      </c>
      <c r="BD25" s="153"/>
      <c r="BE25" s="151"/>
      <c r="BF25" s="152"/>
      <c r="BG25" s="153">
        <v>1</v>
      </c>
      <c r="BH25" s="155">
        <v>1</v>
      </c>
      <c r="BI25" s="152"/>
      <c r="BJ25" s="153"/>
      <c r="BK25" s="38" t="s">
        <v>754</v>
      </c>
    </row>
    <row r="26" spans="1:63" ht="33.75">
      <c r="A26" s="177">
        <f t="shared" si="0"/>
        <v>22</v>
      </c>
      <c r="B26" s="178">
        <v>302</v>
      </c>
      <c r="C26" s="179">
        <v>42080</v>
      </c>
      <c r="D26" s="180">
        <v>33</v>
      </c>
      <c r="E26" s="179">
        <v>42072</v>
      </c>
      <c r="F26" s="129" t="s">
        <v>594</v>
      </c>
      <c r="G26" s="181" t="s">
        <v>886</v>
      </c>
      <c r="H26" s="183" t="s">
        <v>834</v>
      </c>
      <c r="I26" s="155">
        <v>1</v>
      </c>
      <c r="J26" s="152"/>
      <c r="K26" s="153"/>
      <c r="L26" s="151">
        <v>1</v>
      </c>
      <c r="M26" s="152"/>
      <c r="N26" s="153"/>
      <c r="O26" s="151">
        <v>1</v>
      </c>
      <c r="P26" s="152"/>
      <c r="Q26" s="153"/>
      <c r="R26" s="151">
        <v>1</v>
      </c>
      <c r="S26" s="152"/>
      <c r="T26" s="153"/>
      <c r="U26" s="151">
        <v>1</v>
      </c>
      <c r="V26" s="152"/>
      <c r="W26" s="153"/>
      <c r="X26" s="151">
        <v>1</v>
      </c>
      <c r="Y26" s="152"/>
      <c r="Z26" s="153"/>
      <c r="AA26" s="151">
        <v>1</v>
      </c>
      <c r="AB26" s="152"/>
      <c r="AC26" s="153"/>
      <c r="AD26" s="151">
        <v>1</v>
      </c>
      <c r="AE26" s="152"/>
      <c r="AF26" s="153"/>
      <c r="AG26" s="151">
        <v>1</v>
      </c>
      <c r="AH26" s="152"/>
      <c r="AI26" s="153"/>
      <c r="AJ26" s="151">
        <v>1</v>
      </c>
      <c r="AK26" s="152"/>
      <c r="AL26" s="153"/>
      <c r="AM26" s="151">
        <v>1</v>
      </c>
      <c r="AN26" s="155"/>
      <c r="AO26" s="153"/>
      <c r="AP26" s="151"/>
      <c r="AQ26" s="152"/>
      <c r="AR26" s="153">
        <v>1</v>
      </c>
      <c r="AS26" s="151">
        <v>1</v>
      </c>
      <c r="AT26" s="152"/>
      <c r="AU26" s="153"/>
      <c r="AV26" s="151"/>
      <c r="AW26" s="152"/>
      <c r="AX26" s="153">
        <v>1</v>
      </c>
      <c r="AY26" s="151">
        <v>1</v>
      </c>
      <c r="AZ26" s="152"/>
      <c r="BA26" s="153"/>
      <c r="BB26" s="151"/>
      <c r="BC26" s="185">
        <v>1</v>
      </c>
      <c r="BD26" s="153"/>
      <c r="BE26" s="151"/>
      <c r="BF26" s="152"/>
      <c r="BG26" s="153">
        <v>1</v>
      </c>
      <c r="BH26" s="155">
        <v>1</v>
      </c>
      <c r="BI26" s="152"/>
      <c r="BJ26" s="153"/>
      <c r="BK26" s="38" t="s">
        <v>754</v>
      </c>
    </row>
    <row r="27" spans="1:62" ht="22.5">
      <c r="A27" s="177">
        <f t="shared" si="0"/>
        <v>23</v>
      </c>
      <c r="B27" s="178">
        <v>303</v>
      </c>
      <c r="C27" s="179">
        <v>42080</v>
      </c>
      <c r="D27" s="180">
        <v>34</v>
      </c>
      <c r="E27" s="179">
        <v>42072</v>
      </c>
      <c r="F27" s="129" t="s">
        <v>594</v>
      </c>
      <c r="G27" s="181" t="s">
        <v>886</v>
      </c>
      <c r="H27" s="183" t="s">
        <v>835</v>
      </c>
      <c r="I27" s="155">
        <v>1</v>
      </c>
      <c r="J27" s="152"/>
      <c r="K27" s="153"/>
      <c r="L27" s="151">
        <v>1</v>
      </c>
      <c r="M27" s="152"/>
      <c r="N27" s="153"/>
      <c r="O27" s="151">
        <v>1</v>
      </c>
      <c r="P27" s="152"/>
      <c r="Q27" s="153"/>
      <c r="R27" s="151">
        <v>1</v>
      </c>
      <c r="S27" s="152"/>
      <c r="T27" s="153"/>
      <c r="U27" s="151">
        <v>1</v>
      </c>
      <c r="V27" s="152"/>
      <c r="W27" s="153"/>
      <c r="X27" s="151">
        <v>1</v>
      </c>
      <c r="Y27" s="152"/>
      <c r="Z27" s="153"/>
      <c r="AA27" s="151">
        <v>1</v>
      </c>
      <c r="AB27" s="152"/>
      <c r="AC27" s="153"/>
      <c r="AD27" s="151">
        <v>1</v>
      </c>
      <c r="AE27" s="152"/>
      <c r="AF27" s="153"/>
      <c r="AG27" s="151">
        <v>1</v>
      </c>
      <c r="AH27" s="152"/>
      <c r="AI27" s="153"/>
      <c r="AJ27" s="151">
        <v>1</v>
      </c>
      <c r="AK27" s="152"/>
      <c r="AL27" s="153"/>
      <c r="AM27" s="151">
        <v>1</v>
      </c>
      <c r="AN27" s="155"/>
      <c r="AO27" s="153"/>
      <c r="AP27" s="151"/>
      <c r="AQ27" s="152"/>
      <c r="AR27" s="153">
        <v>1</v>
      </c>
      <c r="AS27" s="151">
        <v>1</v>
      </c>
      <c r="AT27" s="152"/>
      <c r="AU27" s="153"/>
      <c r="AV27" s="151"/>
      <c r="AW27" s="152"/>
      <c r="AX27" s="153">
        <v>1</v>
      </c>
      <c r="AY27" s="151">
        <v>1</v>
      </c>
      <c r="AZ27" s="152"/>
      <c r="BA27" s="153"/>
      <c r="BB27" s="151"/>
      <c r="BC27" s="152"/>
      <c r="BD27" s="153">
        <v>1</v>
      </c>
      <c r="BE27" s="151"/>
      <c r="BF27" s="152"/>
      <c r="BG27" s="153">
        <v>1</v>
      </c>
      <c r="BH27" s="155">
        <v>1</v>
      </c>
      <c r="BI27" s="152"/>
      <c r="BJ27" s="153"/>
    </row>
    <row r="28" spans="1:62" ht="33.75">
      <c r="A28" s="177">
        <f t="shared" si="0"/>
        <v>24</v>
      </c>
      <c r="B28" s="178">
        <v>304</v>
      </c>
      <c r="C28" s="179">
        <v>42080</v>
      </c>
      <c r="D28" s="180">
        <v>35</v>
      </c>
      <c r="E28" s="179">
        <v>42075</v>
      </c>
      <c r="F28" s="129" t="s">
        <v>594</v>
      </c>
      <c r="G28" s="181" t="s">
        <v>886</v>
      </c>
      <c r="H28" s="182" t="s">
        <v>719</v>
      </c>
      <c r="I28" s="155">
        <v>1</v>
      </c>
      <c r="J28" s="152"/>
      <c r="K28" s="153"/>
      <c r="L28" s="151">
        <v>1</v>
      </c>
      <c r="M28" s="152"/>
      <c r="N28" s="153"/>
      <c r="O28" s="151">
        <v>1</v>
      </c>
      <c r="P28" s="152"/>
      <c r="Q28" s="153"/>
      <c r="R28" s="151">
        <v>1</v>
      </c>
      <c r="S28" s="152"/>
      <c r="T28" s="153"/>
      <c r="U28" s="151">
        <v>1</v>
      </c>
      <c r="V28" s="152"/>
      <c r="W28" s="153"/>
      <c r="X28" s="151">
        <v>1</v>
      </c>
      <c r="Y28" s="152"/>
      <c r="Z28" s="153"/>
      <c r="AA28" s="151">
        <v>1</v>
      </c>
      <c r="AB28" s="152"/>
      <c r="AC28" s="153"/>
      <c r="AD28" s="151">
        <v>1</v>
      </c>
      <c r="AE28" s="152"/>
      <c r="AF28" s="153"/>
      <c r="AG28" s="151">
        <v>1</v>
      </c>
      <c r="AH28" s="152"/>
      <c r="AI28" s="153"/>
      <c r="AJ28" s="151">
        <v>1</v>
      </c>
      <c r="AK28" s="152"/>
      <c r="AL28" s="153"/>
      <c r="AM28" s="151">
        <v>1</v>
      </c>
      <c r="AN28" s="155"/>
      <c r="AO28" s="153"/>
      <c r="AP28" s="151"/>
      <c r="AQ28" s="152"/>
      <c r="AR28" s="153">
        <v>1</v>
      </c>
      <c r="AS28" s="151">
        <v>1</v>
      </c>
      <c r="AT28" s="152"/>
      <c r="AU28" s="153"/>
      <c r="AV28" s="151"/>
      <c r="AW28" s="152"/>
      <c r="AX28" s="153">
        <v>1</v>
      </c>
      <c r="AY28" s="151">
        <v>1</v>
      </c>
      <c r="AZ28" s="152"/>
      <c r="BA28" s="153"/>
      <c r="BB28" s="151"/>
      <c r="BC28" s="152"/>
      <c r="BD28" s="153"/>
      <c r="BE28" s="151"/>
      <c r="BF28" s="152"/>
      <c r="BG28" s="153">
        <v>1</v>
      </c>
      <c r="BH28" s="155">
        <v>1</v>
      </c>
      <c r="BI28" s="152"/>
      <c r="BJ28" s="153"/>
    </row>
    <row r="29" spans="1:63" ht="22.5">
      <c r="A29" s="177">
        <f t="shared" si="0"/>
        <v>25</v>
      </c>
      <c r="B29" s="178">
        <v>335</v>
      </c>
      <c r="C29" s="179">
        <v>42089</v>
      </c>
      <c r="D29" s="180">
        <v>38</v>
      </c>
      <c r="E29" s="179">
        <v>42080</v>
      </c>
      <c r="F29" s="129" t="s">
        <v>594</v>
      </c>
      <c r="G29" s="181" t="s">
        <v>886</v>
      </c>
      <c r="H29" s="182" t="s">
        <v>720</v>
      </c>
      <c r="I29" s="155">
        <v>1</v>
      </c>
      <c r="J29" s="152"/>
      <c r="K29" s="153"/>
      <c r="L29" s="151">
        <v>1</v>
      </c>
      <c r="M29" s="152"/>
      <c r="N29" s="153"/>
      <c r="O29" s="151">
        <v>1</v>
      </c>
      <c r="P29" s="152"/>
      <c r="Q29" s="153"/>
      <c r="R29" s="151">
        <v>1</v>
      </c>
      <c r="S29" s="152"/>
      <c r="T29" s="153"/>
      <c r="U29" s="151">
        <v>1</v>
      </c>
      <c r="V29" s="152"/>
      <c r="W29" s="153"/>
      <c r="X29" s="151">
        <v>1</v>
      </c>
      <c r="Y29" s="152"/>
      <c r="Z29" s="153"/>
      <c r="AA29" s="151">
        <v>1</v>
      </c>
      <c r="AB29" s="152"/>
      <c r="AC29" s="153"/>
      <c r="AD29" s="151">
        <v>1</v>
      </c>
      <c r="AE29" s="152"/>
      <c r="AF29" s="153"/>
      <c r="AG29" s="151">
        <v>1</v>
      </c>
      <c r="AH29" s="152"/>
      <c r="AI29" s="153"/>
      <c r="AJ29" s="151">
        <v>1</v>
      </c>
      <c r="AK29" s="152"/>
      <c r="AL29" s="153"/>
      <c r="AM29" s="151">
        <v>1</v>
      </c>
      <c r="AN29" s="155"/>
      <c r="AO29" s="153"/>
      <c r="AP29" s="151"/>
      <c r="AQ29" s="152"/>
      <c r="AR29" s="153">
        <v>1</v>
      </c>
      <c r="AS29" s="151">
        <v>1</v>
      </c>
      <c r="AT29" s="152"/>
      <c r="AU29" s="153"/>
      <c r="AV29" s="151"/>
      <c r="AW29" s="152"/>
      <c r="AX29" s="153">
        <v>1</v>
      </c>
      <c r="AY29" s="151">
        <v>1</v>
      </c>
      <c r="AZ29" s="152"/>
      <c r="BA29" s="153"/>
      <c r="BB29" s="151"/>
      <c r="BC29" s="185">
        <v>1</v>
      </c>
      <c r="BD29" s="153"/>
      <c r="BE29" s="151"/>
      <c r="BF29" s="152"/>
      <c r="BG29" s="153">
        <v>1</v>
      </c>
      <c r="BH29" s="155">
        <v>1</v>
      </c>
      <c r="BI29" s="152"/>
      <c r="BJ29" s="153"/>
      <c r="BK29" s="38" t="s">
        <v>754</v>
      </c>
    </row>
    <row r="30" spans="1:63" ht="45">
      <c r="A30" s="177">
        <f t="shared" si="0"/>
        <v>26</v>
      </c>
      <c r="B30" s="178">
        <v>370</v>
      </c>
      <c r="C30" s="179">
        <v>42101</v>
      </c>
      <c r="D30" s="180">
        <v>41</v>
      </c>
      <c r="E30" s="179">
        <v>42089</v>
      </c>
      <c r="F30" s="129" t="s">
        <v>594</v>
      </c>
      <c r="G30" s="181" t="s">
        <v>886</v>
      </c>
      <c r="H30" s="182" t="s">
        <v>721</v>
      </c>
      <c r="I30" s="155">
        <v>1</v>
      </c>
      <c r="J30" s="152"/>
      <c r="K30" s="153"/>
      <c r="L30" s="151">
        <v>1</v>
      </c>
      <c r="M30" s="152"/>
      <c r="N30" s="153"/>
      <c r="O30" s="151">
        <v>1</v>
      </c>
      <c r="P30" s="152"/>
      <c r="Q30" s="153"/>
      <c r="R30" s="151">
        <v>1</v>
      </c>
      <c r="S30" s="152"/>
      <c r="T30" s="153"/>
      <c r="U30" s="151">
        <v>1</v>
      </c>
      <c r="V30" s="152"/>
      <c r="W30" s="153"/>
      <c r="X30" s="151">
        <v>1</v>
      </c>
      <c r="Y30" s="152"/>
      <c r="Z30" s="153"/>
      <c r="AA30" s="151">
        <v>1</v>
      </c>
      <c r="AB30" s="152"/>
      <c r="AC30" s="153"/>
      <c r="AD30" s="151"/>
      <c r="AE30" s="185">
        <v>1</v>
      </c>
      <c r="AF30" s="153"/>
      <c r="AG30" s="151">
        <v>1</v>
      </c>
      <c r="AH30" s="152"/>
      <c r="AI30" s="153"/>
      <c r="AJ30" s="151">
        <v>1</v>
      </c>
      <c r="AK30" s="152"/>
      <c r="AL30" s="153"/>
      <c r="AM30" s="151">
        <v>1</v>
      </c>
      <c r="AN30" s="155"/>
      <c r="AO30" s="153"/>
      <c r="AP30" s="151"/>
      <c r="AQ30" s="152"/>
      <c r="AR30" s="153">
        <v>1</v>
      </c>
      <c r="AS30" s="151">
        <v>1</v>
      </c>
      <c r="AT30" s="152"/>
      <c r="AU30" s="153"/>
      <c r="AV30" s="151"/>
      <c r="AW30" s="152"/>
      <c r="AX30" s="153">
        <v>1</v>
      </c>
      <c r="AY30" s="151">
        <v>1</v>
      </c>
      <c r="AZ30" s="154"/>
      <c r="BA30" s="153"/>
      <c r="BB30" s="151"/>
      <c r="BC30" s="185">
        <v>1</v>
      </c>
      <c r="BD30" s="153"/>
      <c r="BE30" s="151"/>
      <c r="BF30" s="152"/>
      <c r="BG30" s="153">
        <v>1</v>
      </c>
      <c r="BH30" s="155">
        <v>1</v>
      </c>
      <c r="BI30" s="152"/>
      <c r="BJ30" s="153"/>
      <c r="BK30" s="38" t="s">
        <v>754</v>
      </c>
    </row>
    <row r="31" spans="1:63" ht="33.75">
      <c r="A31" s="177">
        <f t="shared" si="0"/>
        <v>27</v>
      </c>
      <c r="B31" s="178">
        <v>428</v>
      </c>
      <c r="C31" s="179">
        <v>42114</v>
      </c>
      <c r="D31" s="180">
        <v>44</v>
      </c>
      <c r="E31" s="179">
        <v>42096</v>
      </c>
      <c r="F31" s="129" t="s">
        <v>594</v>
      </c>
      <c r="G31" s="181" t="s">
        <v>886</v>
      </c>
      <c r="H31" s="182" t="s">
        <v>723</v>
      </c>
      <c r="I31" s="155">
        <v>1</v>
      </c>
      <c r="J31" s="152"/>
      <c r="K31" s="153"/>
      <c r="L31" s="151">
        <v>1</v>
      </c>
      <c r="M31" s="152"/>
      <c r="N31" s="153"/>
      <c r="O31" s="151">
        <v>1</v>
      </c>
      <c r="P31" s="152"/>
      <c r="Q31" s="153"/>
      <c r="R31" s="151">
        <v>1</v>
      </c>
      <c r="S31" s="152"/>
      <c r="T31" s="153"/>
      <c r="U31" s="151">
        <v>1</v>
      </c>
      <c r="V31" s="152"/>
      <c r="W31" s="153"/>
      <c r="X31" s="151">
        <v>1</v>
      </c>
      <c r="Y31" s="152"/>
      <c r="Z31" s="153"/>
      <c r="AA31" s="151">
        <v>1</v>
      </c>
      <c r="AB31" s="152"/>
      <c r="AC31" s="153"/>
      <c r="AD31" s="151">
        <v>1</v>
      </c>
      <c r="AE31" s="152"/>
      <c r="AF31" s="153"/>
      <c r="AG31" s="151">
        <v>1</v>
      </c>
      <c r="AH31" s="152"/>
      <c r="AI31" s="153"/>
      <c r="AJ31" s="151">
        <v>1</v>
      </c>
      <c r="AK31" s="152"/>
      <c r="AL31" s="153"/>
      <c r="AM31" s="151">
        <v>1</v>
      </c>
      <c r="AN31" s="155"/>
      <c r="AO31" s="153"/>
      <c r="AP31" s="151"/>
      <c r="AQ31" s="152"/>
      <c r="AR31" s="153">
        <v>1</v>
      </c>
      <c r="AS31" s="151">
        <v>1</v>
      </c>
      <c r="AT31" s="152"/>
      <c r="AU31" s="153"/>
      <c r="AV31" s="151"/>
      <c r="AW31" s="152"/>
      <c r="AX31" s="153">
        <v>1</v>
      </c>
      <c r="AY31" s="151">
        <v>1</v>
      </c>
      <c r="AZ31" s="152"/>
      <c r="BA31" s="153"/>
      <c r="BB31" s="151"/>
      <c r="BC31" s="185">
        <v>1</v>
      </c>
      <c r="BD31" s="153"/>
      <c r="BE31" s="151"/>
      <c r="BF31" s="152"/>
      <c r="BG31" s="153">
        <v>1</v>
      </c>
      <c r="BH31" s="155">
        <v>1</v>
      </c>
      <c r="BI31" s="152"/>
      <c r="BJ31" s="153"/>
      <c r="BK31" s="38" t="s">
        <v>754</v>
      </c>
    </row>
    <row r="32" spans="1:63" ht="33.75">
      <c r="A32" s="177">
        <f t="shared" si="0"/>
        <v>28</v>
      </c>
      <c r="B32" s="178">
        <v>429</v>
      </c>
      <c r="C32" s="179">
        <v>42114</v>
      </c>
      <c r="D32" s="180">
        <v>45</v>
      </c>
      <c r="E32" s="179">
        <v>42097</v>
      </c>
      <c r="F32" s="129" t="s">
        <v>594</v>
      </c>
      <c r="G32" s="181" t="s">
        <v>886</v>
      </c>
      <c r="H32" s="182" t="s">
        <v>724</v>
      </c>
      <c r="I32" s="155">
        <v>1</v>
      </c>
      <c r="J32" s="152"/>
      <c r="K32" s="153"/>
      <c r="L32" s="151">
        <v>1</v>
      </c>
      <c r="M32" s="152"/>
      <c r="N32" s="153"/>
      <c r="O32" s="151">
        <v>1</v>
      </c>
      <c r="P32" s="152"/>
      <c r="Q32" s="153"/>
      <c r="R32" s="151">
        <v>1</v>
      </c>
      <c r="S32" s="152"/>
      <c r="T32" s="153"/>
      <c r="U32" s="151">
        <v>1</v>
      </c>
      <c r="V32" s="152"/>
      <c r="W32" s="153"/>
      <c r="X32" s="151">
        <v>1</v>
      </c>
      <c r="Y32" s="152"/>
      <c r="Z32" s="153"/>
      <c r="AA32" s="151">
        <v>1</v>
      </c>
      <c r="AB32" s="152"/>
      <c r="AC32" s="153"/>
      <c r="AD32" s="151">
        <v>1</v>
      </c>
      <c r="AE32" s="152"/>
      <c r="AF32" s="153"/>
      <c r="AG32" s="151">
        <v>1</v>
      </c>
      <c r="AH32" s="152"/>
      <c r="AI32" s="153"/>
      <c r="AJ32" s="151">
        <v>1</v>
      </c>
      <c r="AK32" s="152"/>
      <c r="AL32" s="153"/>
      <c r="AM32" s="151">
        <v>1</v>
      </c>
      <c r="AN32" s="155"/>
      <c r="AO32" s="153"/>
      <c r="AP32" s="151"/>
      <c r="AQ32" s="152"/>
      <c r="AR32" s="153">
        <v>1</v>
      </c>
      <c r="AS32" s="151">
        <v>1</v>
      </c>
      <c r="AT32" s="152"/>
      <c r="AU32" s="153"/>
      <c r="AV32" s="151"/>
      <c r="AW32" s="152"/>
      <c r="AX32" s="153">
        <v>1</v>
      </c>
      <c r="AY32" s="151">
        <v>1</v>
      </c>
      <c r="AZ32" s="152"/>
      <c r="BA32" s="153"/>
      <c r="BB32" s="151"/>
      <c r="BC32" s="185">
        <v>1</v>
      </c>
      <c r="BD32" s="153"/>
      <c r="BE32" s="151"/>
      <c r="BF32" s="152"/>
      <c r="BG32" s="153">
        <v>1</v>
      </c>
      <c r="BH32" s="155">
        <v>1</v>
      </c>
      <c r="BI32" s="152"/>
      <c r="BJ32" s="153"/>
      <c r="BK32" s="38" t="s">
        <v>754</v>
      </c>
    </row>
    <row r="33" spans="1:63" ht="33.75">
      <c r="A33" s="177">
        <f t="shared" si="0"/>
        <v>29</v>
      </c>
      <c r="B33" s="178">
        <v>430</v>
      </c>
      <c r="C33" s="179">
        <v>42114</v>
      </c>
      <c r="D33" s="180">
        <v>46</v>
      </c>
      <c r="E33" s="179">
        <v>42097</v>
      </c>
      <c r="F33" s="129" t="s">
        <v>594</v>
      </c>
      <c r="G33" s="181" t="s">
        <v>886</v>
      </c>
      <c r="H33" s="182" t="s">
        <v>725</v>
      </c>
      <c r="I33" s="155">
        <v>1</v>
      </c>
      <c r="J33" s="152"/>
      <c r="K33" s="153"/>
      <c r="L33" s="151">
        <v>1</v>
      </c>
      <c r="M33" s="152"/>
      <c r="N33" s="153"/>
      <c r="O33" s="151">
        <v>1</v>
      </c>
      <c r="P33" s="152"/>
      <c r="Q33" s="153"/>
      <c r="R33" s="151">
        <v>1</v>
      </c>
      <c r="S33" s="152"/>
      <c r="T33" s="153"/>
      <c r="U33" s="151">
        <v>1</v>
      </c>
      <c r="V33" s="152"/>
      <c r="W33" s="153"/>
      <c r="X33" s="151">
        <v>1</v>
      </c>
      <c r="Y33" s="152"/>
      <c r="Z33" s="153"/>
      <c r="AA33" s="151">
        <v>1</v>
      </c>
      <c r="AB33" s="152"/>
      <c r="AC33" s="153"/>
      <c r="AD33" s="151">
        <v>1</v>
      </c>
      <c r="AE33" s="152"/>
      <c r="AF33" s="153"/>
      <c r="AG33" s="151">
        <v>1</v>
      </c>
      <c r="AH33" s="152"/>
      <c r="AI33" s="153"/>
      <c r="AJ33" s="151">
        <v>1</v>
      </c>
      <c r="AK33" s="152"/>
      <c r="AL33" s="153"/>
      <c r="AM33" s="151">
        <v>1</v>
      </c>
      <c r="AN33" s="155"/>
      <c r="AO33" s="153"/>
      <c r="AP33" s="151"/>
      <c r="AQ33" s="152"/>
      <c r="AR33" s="153">
        <v>1</v>
      </c>
      <c r="AS33" s="151">
        <v>1</v>
      </c>
      <c r="AT33" s="152"/>
      <c r="AU33" s="153"/>
      <c r="AV33" s="151"/>
      <c r="AW33" s="152"/>
      <c r="AX33" s="153">
        <v>1</v>
      </c>
      <c r="AY33" s="151">
        <v>1</v>
      </c>
      <c r="AZ33" s="152"/>
      <c r="BA33" s="153"/>
      <c r="BB33" s="151"/>
      <c r="BC33" s="185">
        <v>1</v>
      </c>
      <c r="BD33" s="153"/>
      <c r="BE33" s="151"/>
      <c r="BF33" s="152"/>
      <c r="BG33" s="153">
        <v>1</v>
      </c>
      <c r="BH33" s="155">
        <v>1</v>
      </c>
      <c r="BI33" s="152"/>
      <c r="BJ33" s="153"/>
      <c r="BK33" s="38" t="s">
        <v>754</v>
      </c>
    </row>
    <row r="34" spans="1:63" ht="33.75">
      <c r="A34" s="177">
        <f t="shared" si="0"/>
        <v>30</v>
      </c>
      <c r="B34" s="178">
        <v>431</v>
      </c>
      <c r="C34" s="179">
        <v>42114</v>
      </c>
      <c r="D34" s="180">
        <v>47</v>
      </c>
      <c r="E34" s="179">
        <v>42097</v>
      </c>
      <c r="F34" s="129" t="s">
        <v>594</v>
      </c>
      <c r="G34" s="181" t="s">
        <v>886</v>
      </c>
      <c r="H34" s="182" t="s">
        <v>726</v>
      </c>
      <c r="I34" s="155">
        <v>1</v>
      </c>
      <c r="J34" s="152"/>
      <c r="K34" s="153"/>
      <c r="L34" s="151">
        <v>1</v>
      </c>
      <c r="M34" s="152"/>
      <c r="N34" s="153"/>
      <c r="O34" s="151">
        <v>1</v>
      </c>
      <c r="P34" s="152"/>
      <c r="Q34" s="153"/>
      <c r="R34" s="151">
        <v>1</v>
      </c>
      <c r="S34" s="152"/>
      <c r="T34" s="153"/>
      <c r="U34" s="151">
        <v>1</v>
      </c>
      <c r="V34" s="152"/>
      <c r="W34" s="153"/>
      <c r="X34" s="151">
        <v>1</v>
      </c>
      <c r="Y34" s="152"/>
      <c r="Z34" s="153"/>
      <c r="AA34" s="151">
        <v>1</v>
      </c>
      <c r="AB34" s="152"/>
      <c r="AC34" s="153"/>
      <c r="AD34" s="151">
        <v>1</v>
      </c>
      <c r="AE34" s="152"/>
      <c r="AF34" s="153"/>
      <c r="AG34" s="151">
        <v>1</v>
      </c>
      <c r="AH34" s="152"/>
      <c r="AI34" s="153"/>
      <c r="AJ34" s="151">
        <v>1</v>
      </c>
      <c r="AK34" s="152"/>
      <c r="AL34" s="153"/>
      <c r="AM34" s="151">
        <v>1</v>
      </c>
      <c r="AN34" s="155"/>
      <c r="AO34" s="153"/>
      <c r="AP34" s="151"/>
      <c r="AQ34" s="152"/>
      <c r="AR34" s="153">
        <v>1</v>
      </c>
      <c r="AS34" s="151">
        <v>1</v>
      </c>
      <c r="AT34" s="152"/>
      <c r="AU34" s="153"/>
      <c r="AV34" s="151"/>
      <c r="AW34" s="152"/>
      <c r="AX34" s="153">
        <v>1</v>
      </c>
      <c r="AY34" s="151">
        <v>1</v>
      </c>
      <c r="AZ34" s="152"/>
      <c r="BA34" s="153"/>
      <c r="BB34" s="151"/>
      <c r="BC34" s="185">
        <v>1</v>
      </c>
      <c r="BD34" s="153"/>
      <c r="BE34" s="151"/>
      <c r="BF34" s="152"/>
      <c r="BG34" s="153">
        <v>1</v>
      </c>
      <c r="BH34" s="155">
        <v>1</v>
      </c>
      <c r="BI34" s="152"/>
      <c r="BJ34" s="153"/>
      <c r="BK34" s="38" t="s">
        <v>754</v>
      </c>
    </row>
    <row r="35" spans="1:63" ht="33.75">
      <c r="A35" s="177">
        <f t="shared" si="0"/>
        <v>31</v>
      </c>
      <c r="B35" s="178">
        <v>432</v>
      </c>
      <c r="C35" s="179">
        <v>42114</v>
      </c>
      <c r="D35" s="180">
        <v>48</v>
      </c>
      <c r="E35" s="179">
        <v>42097</v>
      </c>
      <c r="F35" s="129" t="s">
        <v>594</v>
      </c>
      <c r="G35" s="181" t="s">
        <v>886</v>
      </c>
      <c r="H35" s="182" t="s">
        <v>727</v>
      </c>
      <c r="I35" s="155">
        <v>1</v>
      </c>
      <c r="J35" s="152"/>
      <c r="K35" s="153"/>
      <c r="L35" s="151">
        <v>1</v>
      </c>
      <c r="M35" s="152"/>
      <c r="N35" s="153"/>
      <c r="O35" s="151">
        <v>1</v>
      </c>
      <c r="P35" s="152"/>
      <c r="Q35" s="153"/>
      <c r="R35" s="151">
        <v>1</v>
      </c>
      <c r="S35" s="152"/>
      <c r="T35" s="153"/>
      <c r="U35" s="151">
        <v>1</v>
      </c>
      <c r="V35" s="152"/>
      <c r="W35" s="153"/>
      <c r="X35" s="151">
        <v>1</v>
      </c>
      <c r="Y35" s="152"/>
      <c r="Z35" s="153"/>
      <c r="AA35" s="151">
        <v>1</v>
      </c>
      <c r="AB35" s="152"/>
      <c r="AC35" s="153"/>
      <c r="AD35" s="151">
        <v>1</v>
      </c>
      <c r="AE35" s="152"/>
      <c r="AF35" s="153"/>
      <c r="AG35" s="151">
        <v>1</v>
      </c>
      <c r="AH35" s="152"/>
      <c r="AI35" s="153"/>
      <c r="AJ35" s="151">
        <v>1</v>
      </c>
      <c r="AK35" s="152"/>
      <c r="AL35" s="153"/>
      <c r="AM35" s="151">
        <v>1</v>
      </c>
      <c r="AN35" s="155"/>
      <c r="AO35" s="153"/>
      <c r="AP35" s="151"/>
      <c r="AQ35" s="152"/>
      <c r="AR35" s="153">
        <v>1</v>
      </c>
      <c r="AS35" s="151">
        <v>1</v>
      </c>
      <c r="AT35" s="152"/>
      <c r="AU35" s="153"/>
      <c r="AV35" s="151"/>
      <c r="AW35" s="152"/>
      <c r="AX35" s="153">
        <v>1</v>
      </c>
      <c r="AY35" s="151">
        <v>1</v>
      </c>
      <c r="AZ35" s="152"/>
      <c r="BA35" s="153"/>
      <c r="BB35" s="151"/>
      <c r="BC35" s="185">
        <v>1</v>
      </c>
      <c r="BD35" s="153"/>
      <c r="BE35" s="151"/>
      <c r="BF35" s="152"/>
      <c r="BG35" s="153">
        <v>1</v>
      </c>
      <c r="BH35" s="155">
        <v>1</v>
      </c>
      <c r="BI35" s="152"/>
      <c r="BJ35" s="153"/>
      <c r="BK35" s="38" t="s">
        <v>754</v>
      </c>
    </row>
    <row r="36" spans="1:63" ht="22.5">
      <c r="A36" s="177">
        <f t="shared" si="0"/>
        <v>32</v>
      </c>
      <c r="B36" s="178">
        <v>433</v>
      </c>
      <c r="C36" s="179">
        <v>42114</v>
      </c>
      <c r="D36" s="180">
        <v>49</v>
      </c>
      <c r="E36" s="179">
        <v>42097</v>
      </c>
      <c r="F36" s="129" t="s">
        <v>594</v>
      </c>
      <c r="G36" s="181" t="s">
        <v>886</v>
      </c>
      <c r="H36" s="182" t="s">
        <v>728</v>
      </c>
      <c r="I36" s="155">
        <v>1</v>
      </c>
      <c r="J36" s="152"/>
      <c r="K36" s="153"/>
      <c r="L36" s="151">
        <v>1</v>
      </c>
      <c r="M36" s="152"/>
      <c r="N36" s="153"/>
      <c r="O36" s="151">
        <v>1</v>
      </c>
      <c r="P36" s="152"/>
      <c r="Q36" s="153"/>
      <c r="R36" s="151">
        <v>1</v>
      </c>
      <c r="S36" s="152"/>
      <c r="T36" s="153"/>
      <c r="U36" s="151">
        <v>1</v>
      </c>
      <c r="V36" s="152"/>
      <c r="W36" s="153"/>
      <c r="X36" s="151">
        <v>1</v>
      </c>
      <c r="Y36" s="152"/>
      <c r="Z36" s="153"/>
      <c r="AA36" s="151">
        <v>1</v>
      </c>
      <c r="AB36" s="152"/>
      <c r="AC36" s="153"/>
      <c r="AD36" s="151">
        <v>1</v>
      </c>
      <c r="AE36" s="152"/>
      <c r="AF36" s="153"/>
      <c r="AG36" s="151">
        <v>1</v>
      </c>
      <c r="AH36" s="152"/>
      <c r="AI36" s="153"/>
      <c r="AJ36" s="151">
        <v>1</v>
      </c>
      <c r="AK36" s="152"/>
      <c r="AL36" s="153"/>
      <c r="AM36" s="151">
        <v>1</v>
      </c>
      <c r="AN36" s="155"/>
      <c r="AO36" s="153"/>
      <c r="AP36" s="151"/>
      <c r="AQ36" s="152"/>
      <c r="AR36" s="153">
        <v>1</v>
      </c>
      <c r="AS36" s="151">
        <v>1</v>
      </c>
      <c r="AT36" s="152"/>
      <c r="AU36" s="153"/>
      <c r="AV36" s="151"/>
      <c r="AW36" s="152"/>
      <c r="AX36" s="153">
        <v>1</v>
      </c>
      <c r="AY36" s="151">
        <v>1</v>
      </c>
      <c r="AZ36" s="152"/>
      <c r="BA36" s="153"/>
      <c r="BB36" s="151"/>
      <c r="BC36" s="185">
        <v>1</v>
      </c>
      <c r="BD36" s="153"/>
      <c r="BE36" s="151"/>
      <c r="BF36" s="152"/>
      <c r="BG36" s="153">
        <v>1</v>
      </c>
      <c r="BH36" s="155">
        <v>1</v>
      </c>
      <c r="BI36" s="152"/>
      <c r="BJ36" s="153"/>
      <c r="BK36" s="38" t="s">
        <v>754</v>
      </c>
    </row>
    <row r="37" spans="1:63" ht="67.5">
      <c r="A37" s="177">
        <f t="shared" si="0"/>
        <v>33</v>
      </c>
      <c r="B37" s="178">
        <v>421</v>
      </c>
      <c r="C37" s="179">
        <v>42114</v>
      </c>
      <c r="D37" s="180">
        <v>53</v>
      </c>
      <c r="E37" s="179">
        <v>42097</v>
      </c>
      <c r="F37" s="129" t="s">
        <v>594</v>
      </c>
      <c r="G37" s="181" t="s">
        <v>886</v>
      </c>
      <c r="H37" s="182" t="s">
        <v>722</v>
      </c>
      <c r="I37" s="155">
        <v>1</v>
      </c>
      <c r="J37" s="152"/>
      <c r="K37" s="153"/>
      <c r="L37" s="151">
        <v>1</v>
      </c>
      <c r="M37" s="152"/>
      <c r="N37" s="153"/>
      <c r="O37" s="151">
        <v>1</v>
      </c>
      <c r="P37" s="152"/>
      <c r="Q37" s="153"/>
      <c r="R37" s="151">
        <v>1</v>
      </c>
      <c r="S37" s="152"/>
      <c r="T37" s="153"/>
      <c r="U37" s="151">
        <v>1</v>
      </c>
      <c r="V37" s="152"/>
      <c r="W37" s="153"/>
      <c r="X37" s="151">
        <v>1</v>
      </c>
      <c r="Y37" s="152"/>
      <c r="Z37" s="153"/>
      <c r="AA37" s="151">
        <v>1</v>
      </c>
      <c r="AB37" s="152"/>
      <c r="AC37" s="153"/>
      <c r="AD37" s="151"/>
      <c r="AE37" s="154">
        <v>1</v>
      </c>
      <c r="AF37" s="153"/>
      <c r="AG37" s="151"/>
      <c r="AH37" s="154">
        <v>1</v>
      </c>
      <c r="AI37" s="153"/>
      <c r="AJ37" s="151">
        <v>1</v>
      </c>
      <c r="AK37" s="152"/>
      <c r="AL37" s="153"/>
      <c r="AM37" s="151">
        <v>1</v>
      </c>
      <c r="AN37" s="155"/>
      <c r="AO37" s="153"/>
      <c r="AP37" s="151"/>
      <c r="AQ37" s="152"/>
      <c r="AR37" s="153">
        <v>1</v>
      </c>
      <c r="AS37" s="151">
        <v>1</v>
      </c>
      <c r="AT37" s="152"/>
      <c r="AU37" s="153"/>
      <c r="AV37" s="151">
        <v>1</v>
      </c>
      <c r="AW37" s="152"/>
      <c r="AX37" s="153"/>
      <c r="AY37" s="151">
        <v>1</v>
      </c>
      <c r="AZ37" s="152"/>
      <c r="BA37" s="153"/>
      <c r="BB37" s="151"/>
      <c r="BC37" s="152"/>
      <c r="BD37" s="153">
        <v>1</v>
      </c>
      <c r="BE37" s="151"/>
      <c r="BF37" s="152"/>
      <c r="BG37" s="153">
        <v>1</v>
      </c>
      <c r="BH37" s="155">
        <v>1</v>
      </c>
      <c r="BI37" s="152"/>
      <c r="BJ37" s="153"/>
      <c r="BK37" s="38" t="s">
        <v>754</v>
      </c>
    </row>
    <row r="38" spans="1:62" ht="67.5">
      <c r="A38" s="177">
        <f t="shared" si="0"/>
        <v>34</v>
      </c>
      <c r="B38" s="178">
        <v>382</v>
      </c>
      <c r="C38" s="179">
        <v>42103</v>
      </c>
      <c r="D38" s="180">
        <v>54</v>
      </c>
      <c r="E38" s="179">
        <v>42102</v>
      </c>
      <c r="F38" s="129" t="s">
        <v>594</v>
      </c>
      <c r="G38" s="181" t="s">
        <v>886</v>
      </c>
      <c r="H38" s="184" t="s">
        <v>729</v>
      </c>
      <c r="I38" s="155">
        <v>1</v>
      </c>
      <c r="J38" s="152"/>
      <c r="K38" s="153"/>
      <c r="L38" s="151">
        <v>1</v>
      </c>
      <c r="M38" s="152"/>
      <c r="N38" s="153"/>
      <c r="O38" s="151">
        <v>1</v>
      </c>
      <c r="P38" s="152"/>
      <c r="Q38" s="153"/>
      <c r="R38" s="151">
        <v>1</v>
      </c>
      <c r="S38" s="152"/>
      <c r="T38" s="153"/>
      <c r="U38" s="151">
        <v>1</v>
      </c>
      <c r="V38" s="152"/>
      <c r="W38" s="153"/>
      <c r="X38" s="151">
        <v>1</v>
      </c>
      <c r="Y38" s="152"/>
      <c r="Z38" s="153"/>
      <c r="AA38" s="151">
        <v>1</v>
      </c>
      <c r="AB38" s="152"/>
      <c r="AC38" s="153"/>
      <c r="AD38" s="151">
        <v>1</v>
      </c>
      <c r="AE38" s="152"/>
      <c r="AF38" s="153"/>
      <c r="AG38" s="151">
        <v>1</v>
      </c>
      <c r="AH38" s="152"/>
      <c r="AI38" s="153"/>
      <c r="AJ38" s="151">
        <v>1</v>
      </c>
      <c r="AK38" s="152"/>
      <c r="AL38" s="153"/>
      <c r="AM38" s="151"/>
      <c r="AN38" s="155"/>
      <c r="AO38" s="153">
        <v>1</v>
      </c>
      <c r="AP38" s="151"/>
      <c r="AQ38" s="152"/>
      <c r="AR38" s="153">
        <v>1</v>
      </c>
      <c r="AS38" s="151">
        <v>1</v>
      </c>
      <c r="AT38" s="152"/>
      <c r="AU38" s="153"/>
      <c r="AV38" s="151"/>
      <c r="AW38" s="152"/>
      <c r="AX38" s="153">
        <v>1</v>
      </c>
      <c r="AY38" s="151">
        <v>1</v>
      </c>
      <c r="AZ38" s="152"/>
      <c r="BA38" s="153"/>
      <c r="BB38" s="151"/>
      <c r="BC38" s="152"/>
      <c r="BD38" s="153">
        <v>1</v>
      </c>
      <c r="BE38" s="151"/>
      <c r="BF38" s="152"/>
      <c r="BG38" s="153">
        <v>1</v>
      </c>
      <c r="BH38" s="155">
        <v>1</v>
      </c>
      <c r="BI38" s="152"/>
      <c r="BJ38" s="153"/>
    </row>
    <row r="39" spans="1:63" ht="22.5">
      <c r="A39" s="177">
        <f t="shared" si="0"/>
        <v>35</v>
      </c>
      <c r="B39" s="178">
        <v>1019</v>
      </c>
      <c r="C39" s="179">
        <v>41968</v>
      </c>
      <c r="D39" s="180">
        <v>127</v>
      </c>
      <c r="E39" s="179">
        <v>41940</v>
      </c>
      <c r="F39" s="129" t="s">
        <v>594</v>
      </c>
      <c r="G39" s="181" t="s">
        <v>886</v>
      </c>
      <c r="H39" s="182" t="s">
        <v>21</v>
      </c>
      <c r="I39" s="186">
        <v>1</v>
      </c>
      <c r="J39" s="158"/>
      <c r="K39" s="159"/>
      <c r="L39" s="151">
        <v>1</v>
      </c>
      <c r="M39" s="152"/>
      <c r="N39" s="153"/>
      <c r="O39" s="151">
        <v>1</v>
      </c>
      <c r="P39" s="152"/>
      <c r="Q39" s="153"/>
      <c r="R39" s="151">
        <v>1</v>
      </c>
      <c r="S39" s="152"/>
      <c r="T39" s="153"/>
      <c r="U39" s="151">
        <v>1</v>
      </c>
      <c r="V39" s="152"/>
      <c r="W39" s="153"/>
      <c r="X39" s="151">
        <v>1</v>
      </c>
      <c r="Y39" s="152"/>
      <c r="Z39" s="153"/>
      <c r="AA39" s="151">
        <v>1</v>
      </c>
      <c r="AB39" s="152"/>
      <c r="AC39" s="153"/>
      <c r="AD39" s="151"/>
      <c r="AE39" s="154">
        <v>1</v>
      </c>
      <c r="AF39" s="153"/>
      <c r="AG39" s="151"/>
      <c r="AH39" s="154">
        <v>1</v>
      </c>
      <c r="AI39" s="153"/>
      <c r="AJ39" s="151">
        <v>1</v>
      </c>
      <c r="AK39" s="152"/>
      <c r="AL39" s="153"/>
      <c r="AM39" s="151">
        <v>1</v>
      </c>
      <c r="AN39" s="155"/>
      <c r="AO39" s="153"/>
      <c r="AP39" s="151"/>
      <c r="AQ39" s="152"/>
      <c r="AR39" s="153">
        <v>1</v>
      </c>
      <c r="AS39" s="151">
        <v>1</v>
      </c>
      <c r="AT39" s="152"/>
      <c r="AU39" s="153"/>
      <c r="AV39" s="151"/>
      <c r="AW39" s="152"/>
      <c r="AX39" s="153">
        <v>1</v>
      </c>
      <c r="AY39" s="151">
        <v>1</v>
      </c>
      <c r="AZ39" s="152"/>
      <c r="BA39" s="153"/>
      <c r="BB39" s="151"/>
      <c r="BC39" s="154">
        <v>1</v>
      </c>
      <c r="BD39" s="153"/>
      <c r="BE39" s="151"/>
      <c r="BF39" s="152"/>
      <c r="BG39" s="153">
        <v>1</v>
      </c>
      <c r="BH39" s="155">
        <v>1</v>
      </c>
      <c r="BI39" s="152"/>
      <c r="BJ39" s="153"/>
      <c r="BK39" s="38" t="s">
        <v>754</v>
      </c>
    </row>
    <row r="40" spans="1:62" ht="22.5">
      <c r="A40" s="177">
        <f t="shared" si="0"/>
        <v>36</v>
      </c>
      <c r="B40" s="178">
        <v>1021</v>
      </c>
      <c r="C40" s="179">
        <v>41968</v>
      </c>
      <c r="D40" s="180">
        <v>136</v>
      </c>
      <c r="E40" s="179">
        <v>41961</v>
      </c>
      <c r="F40" s="129" t="s">
        <v>594</v>
      </c>
      <c r="G40" s="181" t="s">
        <v>886</v>
      </c>
      <c r="H40" s="182" t="s">
        <v>22</v>
      </c>
      <c r="I40" s="155">
        <v>1</v>
      </c>
      <c r="J40" s="152"/>
      <c r="K40" s="153"/>
      <c r="L40" s="151">
        <v>1</v>
      </c>
      <c r="M40" s="152"/>
      <c r="N40" s="153"/>
      <c r="O40" s="151">
        <v>1</v>
      </c>
      <c r="P40" s="152"/>
      <c r="Q40" s="153"/>
      <c r="R40" s="151"/>
      <c r="S40" s="152"/>
      <c r="T40" s="153"/>
      <c r="U40" s="151"/>
      <c r="V40" s="152"/>
      <c r="W40" s="153"/>
      <c r="X40" s="151">
        <v>1</v>
      </c>
      <c r="Y40" s="152"/>
      <c r="Z40" s="153"/>
      <c r="AA40" s="151">
        <v>1</v>
      </c>
      <c r="AB40" s="152"/>
      <c r="AC40" s="153"/>
      <c r="AD40" s="151">
        <v>1</v>
      </c>
      <c r="AE40" s="152"/>
      <c r="AF40" s="153"/>
      <c r="AG40" s="151">
        <v>1</v>
      </c>
      <c r="AH40" s="152"/>
      <c r="AI40" s="153"/>
      <c r="AJ40" s="151">
        <v>1</v>
      </c>
      <c r="AK40" s="152"/>
      <c r="AL40" s="153"/>
      <c r="AM40" s="151">
        <v>1</v>
      </c>
      <c r="AN40" s="155"/>
      <c r="AO40" s="153"/>
      <c r="AP40" s="151"/>
      <c r="AQ40" s="152"/>
      <c r="AR40" s="153">
        <v>1</v>
      </c>
      <c r="AS40" s="151">
        <v>1</v>
      </c>
      <c r="AT40" s="152"/>
      <c r="AU40" s="153"/>
      <c r="AV40" s="151"/>
      <c r="AW40" s="152"/>
      <c r="AX40" s="153">
        <v>1</v>
      </c>
      <c r="AY40" s="151">
        <v>1</v>
      </c>
      <c r="AZ40" s="152"/>
      <c r="BA40" s="153"/>
      <c r="BB40" s="151"/>
      <c r="BC40" s="152"/>
      <c r="BD40" s="153">
        <v>1</v>
      </c>
      <c r="BE40" s="151"/>
      <c r="BF40" s="152"/>
      <c r="BG40" s="153">
        <v>1</v>
      </c>
      <c r="BH40" s="155">
        <v>1</v>
      </c>
      <c r="BI40" s="152"/>
      <c r="BJ40" s="153"/>
    </row>
    <row r="41" spans="1:62" ht="56.25">
      <c r="A41" s="177">
        <f t="shared" si="0"/>
        <v>37</v>
      </c>
      <c r="B41" s="178">
        <v>1036</v>
      </c>
      <c r="C41" s="179">
        <v>41962</v>
      </c>
      <c r="D41" s="180">
        <v>139</v>
      </c>
      <c r="E41" s="179">
        <v>41977</v>
      </c>
      <c r="F41" s="129" t="s">
        <v>594</v>
      </c>
      <c r="G41" s="181" t="s">
        <v>886</v>
      </c>
      <c r="H41" s="182" t="s">
        <v>84</v>
      </c>
      <c r="I41" s="155">
        <v>1</v>
      </c>
      <c r="J41" s="152"/>
      <c r="K41" s="153"/>
      <c r="L41" s="151">
        <v>1</v>
      </c>
      <c r="M41" s="152"/>
      <c r="N41" s="153"/>
      <c r="O41" s="151">
        <v>1</v>
      </c>
      <c r="P41" s="152"/>
      <c r="Q41" s="153"/>
      <c r="R41" s="151">
        <v>1</v>
      </c>
      <c r="S41" s="152"/>
      <c r="T41" s="153"/>
      <c r="U41" s="151">
        <v>1</v>
      </c>
      <c r="V41" s="152"/>
      <c r="W41" s="153"/>
      <c r="X41" s="151">
        <v>1</v>
      </c>
      <c r="Y41" s="152"/>
      <c r="Z41" s="153"/>
      <c r="AA41" s="151">
        <v>1</v>
      </c>
      <c r="AB41" s="152"/>
      <c r="AC41" s="153"/>
      <c r="AD41" s="151">
        <v>1</v>
      </c>
      <c r="AE41" s="152"/>
      <c r="AF41" s="153"/>
      <c r="AG41" s="151">
        <v>1</v>
      </c>
      <c r="AH41" s="152"/>
      <c r="AI41" s="153"/>
      <c r="AJ41" s="151">
        <v>1</v>
      </c>
      <c r="AK41" s="152"/>
      <c r="AL41" s="153"/>
      <c r="AM41" s="151">
        <v>1</v>
      </c>
      <c r="AN41" s="155"/>
      <c r="AO41" s="153"/>
      <c r="AP41" s="151"/>
      <c r="AQ41" s="152"/>
      <c r="AR41" s="153">
        <v>1</v>
      </c>
      <c r="AS41" s="151">
        <v>1</v>
      </c>
      <c r="AT41" s="152"/>
      <c r="AU41" s="153"/>
      <c r="AV41" s="151"/>
      <c r="AW41" s="152"/>
      <c r="AX41" s="153"/>
      <c r="AY41" s="151">
        <v>1</v>
      </c>
      <c r="AZ41" s="152"/>
      <c r="BA41" s="153"/>
      <c r="BB41" s="151"/>
      <c r="BC41" s="152"/>
      <c r="BD41" s="153">
        <v>1</v>
      </c>
      <c r="BE41" s="151">
        <v>1</v>
      </c>
      <c r="BF41" s="152"/>
      <c r="BG41" s="153"/>
      <c r="BH41" s="155">
        <v>1</v>
      </c>
      <c r="BI41" s="152"/>
      <c r="BJ41" s="153"/>
    </row>
    <row r="42" spans="1:63" ht="33.75">
      <c r="A42" s="177">
        <f t="shared" si="0"/>
        <v>38</v>
      </c>
      <c r="B42" s="178">
        <v>1021</v>
      </c>
      <c r="C42" s="179">
        <v>41968</v>
      </c>
      <c r="D42" s="180">
        <v>143</v>
      </c>
      <c r="E42" s="179">
        <v>41964</v>
      </c>
      <c r="F42" s="129" t="s">
        <v>594</v>
      </c>
      <c r="G42" s="181" t="s">
        <v>886</v>
      </c>
      <c r="H42" s="182" t="s">
        <v>23</v>
      </c>
      <c r="I42" s="155">
        <v>1</v>
      </c>
      <c r="J42" s="152"/>
      <c r="K42" s="153"/>
      <c r="L42" s="151">
        <v>1</v>
      </c>
      <c r="M42" s="152"/>
      <c r="N42" s="153"/>
      <c r="O42" s="151">
        <v>1</v>
      </c>
      <c r="P42" s="152"/>
      <c r="Q42" s="153"/>
      <c r="R42" s="151">
        <v>1</v>
      </c>
      <c r="S42" s="152"/>
      <c r="T42" s="153"/>
      <c r="U42" s="151">
        <v>1</v>
      </c>
      <c r="V42" s="152"/>
      <c r="W42" s="153"/>
      <c r="X42" s="151">
        <v>1</v>
      </c>
      <c r="Y42" s="152"/>
      <c r="Z42" s="153"/>
      <c r="AA42" s="151">
        <v>1</v>
      </c>
      <c r="AB42" s="152"/>
      <c r="AC42" s="153"/>
      <c r="AD42" s="151">
        <v>1</v>
      </c>
      <c r="AE42" s="152"/>
      <c r="AF42" s="153"/>
      <c r="AG42" s="151">
        <v>1</v>
      </c>
      <c r="AH42" s="152"/>
      <c r="AI42" s="153"/>
      <c r="AJ42" s="151">
        <v>1</v>
      </c>
      <c r="AK42" s="152"/>
      <c r="AL42" s="153"/>
      <c r="AM42" s="151">
        <v>1</v>
      </c>
      <c r="AN42" s="155"/>
      <c r="AO42" s="153"/>
      <c r="AP42" s="151"/>
      <c r="AQ42" s="152"/>
      <c r="AR42" s="153">
        <v>1</v>
      </c>
      <c r="AS42" s="151">
        <v>1</v>
      </c>
      <c r="AT42" s="152"/>
      <c r="AU42" s="153"/>
      <c r="AV42" s="151"/>
      <c r="AW42" s="152"/>
      <c r="AX42" s="153">
        <v>1</v>
      </c>
      <c r="AY42" s="151">
        <v>1</v>
      </c>
      <c r="AZ42" s="152"/>
      <c r="BA42" s="153"/>
      <c r="BB42" s="151"/>
      <c r="BC42" s="154">
        <v>1</v>
      </c>
      <c r="BD42" s="153"/>
      <c r="BE42" s="151"/>
      <c r="BF42" s="152"/>
      <c r="BG42" s="153">
        <v>1</v>
      </c>
      <c r="BH42" s="155">
        <v>1</v>
      </c>
      <c r="BI42" s="152"/>
      <c r="BJ42" s="153"/>
      <c r="BK42" s="38" t="s">
        <v>754</v>
      </c>
    </row>
    <row r="43" spans="1:62" ht="33.75">
      <c r="A43" s="177">
        <f t="shared" si="0"/>
        <v>39</v>
      </c>
      <c r="B43" s="178">
        <v>1022</v>
      </c>
      <c r="C43" s="179">
        <v>41968</v>
      </c>
      <c r="D43" s="180">
        <v>144</v>
      </c>
      <c r="E43" s="179">
        <v>41967</v>
      </c>
      <c r="F43" s="129" t="s">
        <v>594</v>
      </c>
      <c r="G43" s="181" t="s">
        <v>886</v>
      </c>
      <c r="H43" s="182" t="s">
        <v>24</v>
      </c>
      <c r="I43" s="155">
        <v>1</v>
      </c>
      <c r="J43" s="152"/>
      <c r="K43" s="153"/>
      <c r="L43" s="151">
        <v>1</v>
      </c>
      <c r="M43" s="152"/>
      <c r="N43" s="153"/>
      <c r="O43" s="151">
        <v>1</v>
      </c>
      <c r="P43" s="152"/>
      <c r="Q43" s="153"/>
      <c r="R43" s="151">
        <v>1</v>
      </c>
      <c r="S43" s="152"/>
      <c r="T43" s="153"/>
      <c r="U43" s="151">
        <v>1</v>
      </c>
      <c r="V43" s="152"/>
      <c r="W43" s="153"/>
      <c r="X43" s="151">
        <v>1</v>
      </c>
      <c r="Y43" s="152"/>
      <c r="Z43" s="153"/>
      <c r="AA43" s="151">
        <v>1</v>
      </c>
      <c r="AB43" s="152"/>
      <c r="AC43" s="153"/>
      <c r="AD43" s="151">
        <v>1</v>
      </c>
      <c r="AE43" s="152"/>
      <c r="AF43" s="153"/>
      <c r="AG43" s="151">
        <v>1</v>
      </c>
      <c r="AH43" s="152"/>
      <c r="AI43" s="153"/>
      <c r="AJ43" s="151">
        <v>1</v>
      </c>
      <c r="AK43" s="152"/>
      <c r="AL43" s="153"/>
      <c r="AM43" s="151">
        <v>1</v>
      </c>
      <c r="AN43" s="155"/>
      <c r="AO43" s="153"/>
      <c r="AP43" s="151"/>
      <c r="AQ43" s="152"/>
      <c r="AR43" s="153">
        <v>1</v>
      </c>
      <c r="AS43" s="151">
        <v>1</v>
      </c>
      <c r="AT43" s="152"/>
      <c r="AU43" s="153"/>
      <c r="AV43" s="151"/>
      <c r="AW43" s="152"/>
      <c r="AX43" s="153">
        <v>1</v>
      </c>
      <c r="AY43" s="151">
        <v>1</v>
      </c>
      <c r="AZ43" s="152"/>
      <c r="BA43" s="153"/>
      <c r="BB43" s="151"/>
      <c r="BC43" s="152"/>
      <c r="BD43" s="153">
        <v>1</v>
      </c>
      <c r="BE43" s="151"/>
      <c r="BF43" s="152"/>
      <c r="BG43" s="153">
        <v>1</v>
      </c>
      <c r="BH43" s="155">
        <v>1</v>
      </c>
      <c r="BI43" s="152"/>
      <c r="BJ43" s="153"/>
    </row>
    <row r="44" spans="1:62" ht="33.75">
      <c r="A44" s="177">
        <f t="shared" si="0"/>
        <v>40</v>
      </c>
      <c r="B44" s="178">
        <v>1041</v>
      </c>
      <c r="C44" s="179">
        <v>41977</v>
      </c>
      <c r="D44" s="180">
        <v>148</v>
      </c>
      <c r="E44" s="179">
        <v>41970</v>
      </c>
      <c r="F44" s="129" t="s">
        <v>594</v>
      </c>
      <c r="G44" s="181" t="s">
        <v>886</v>
      </c>
      <c r="H44" s="182" t="s">
        <v>85</v>
      </c>
      <c r="I44" s="155">
        <v>1</v>
      </c>
      <c r="J44" s="152"/>
      <c r="K44" s="153"/>
      <c r="L44" s="151">
        <v>1</v>
      </c>
      <c r="M44" s="152"/>
      <c r="N44" s="153"/>
      <c r="O44" s="151">
        <v>1</v>
      </c>
      <c r="P44" s="152"/>
      <c r="Q44" s="153"/>
      <c r="R44" s="151">
        <v>1</v>
      </c>
      <c r="S44" s="152"/>
      <c r="T44" s="153"/>
      <c r="U44" s="151">
        <v>1</v>
      </c>
      <c r="V44" s="152"/>
      <c r="W44" s="153"/>
      <c r="X44" s="151">
        <v>1</v>
      </c>
      <c r="Y44" s="152"/>
      <c r="Z44" s="153"/>
      <c r="AA44" s="151">
        <v>1</v>
      </c>
      <c r="AB44" s="152"/>
      <c r="AC44" s="153"/>
      <c r="AD44" s="151">
        <v>1</v>
      </c>
      <c r="AE44" s="152"/>
      <c r="AF44" s="153"/>
      <c r="AG44" s="151">
        <v>1</v>
      </c>
      <c r="AH44" s="152"/>
      <c r="AI44" s="153"/>
      <c r="AJ44" s="151">
        <v>1</v>
      </c>
      <c r="AK44" s="152"/>
      <c r="AL44" s="153"/>
      <c r="AM44" s="151">
        <v>1</v>
      </c>
      <c r="AN44" s="155"/>
      <c r="AO44" s="153"/>
      <c r="AP44" s="151"/>
      <c r="AQ44" s="152"/>
      <c r="AR44" s="153">
        <v>1</v>
      </c>
      <c r="AS44" s="151">
        <v>1</v>
      </c>
      <c r="AT44" s="152"/>
      <c r="AU44" s="153"/>
      <c r="AV44" s="151"/>
      <c r="AW44" s="152"/>
      <c r="AX44" s="153">
        <v>1</v>
      </c>
      <c r="AY44" s="151">
        <v>1</v>
      </c>
      <c r="AZ44" s="152"/>
      <c r="BA44" s="153"/>
      <c r="BB44" s="151"/>
      <c r="BC44" s="152"/>
      <c r="BD44" s="153">
        <v>1</v>
      </c>
      <c r="BE44" s="151"/>
      <c r="BF44" s="152"/>
      <c r="BG44" s="153">
        <v>1</v>
      </c>
      <c r="BH44" s="155">
        <v>1</v>
      </c>
      <c r="BI44" s="152"/>
      <c r="BJ44" s="153"/>
    </row>
    <row r="45" spans="1:62" ht="22.5">
      <c r="A45" s="177">
        <f t="shared" si="0"/>
        <v>41</v>
      </c>
      <c r="B45" s="178">
        <v>86</v>
      </c>
      <c r="C45" s="179">
        <v>42025</v>
      </c>
      <c r="D45" s="180">
        <v>149</v>
      </c>
      <c r="E45" s="179">
        <v>41971</v>
      </c>
      <c r="F45" s="129" t="s">
        <v>594</v>
      </c>
      <c r="G45" s="181" t="s">
        <v>886</v>
      </c>
      <c r="H45" s="182" t="s">
        <v>978</v>
      </c>
      <c r="I45" s="155">
        <v>1</v>
      </c>
      <c r="J45" s="152"/>
      <c r="K45" s="153"/>
      <c r="L45" s="151">
        <v>1</v>
      </c>
      <c r="M45" s="152"/>
      <c r="N45" s="153"/>
      <c r="O45" s="151">
        <v>1</v>
      </c>
      <c r="P45" s="152"/>
      <c r="Q45" s="153"/>
      <c r="R45" s="151">
        <v>1</v>
      </c>
      <c r="S45" s="152"/>
      <c r="T45" s="153"/>
      <c r="U45" s="151">
        <v>1</v>
      </c>
      <c r="V45" s="152"/>
      <c r="W45" s="153"/>
      <c r="X45" s="151">
        <v>1</v>
      </c>
      <c r="Y45" s="152"/>
      <c r="Z45" s="153"/>
      <c r="AA45" s="151">
        <v>1</v>
      </c>
      <c r="AB45" s="152"/>
      <c r="AC45" s="153"/>
      <c r="AD45" s="151">
        <v>1</v>
      </c>
      <c r="AE45" s="152"/>
      <c r="AF45" s="153"/>
      <c r="AG45" s="151">
        <v>1</v>
      </c>
      <c r="AH45" s="152"/>
      <c r="AI45" s="153"/>
      <c r="AJ45" s="151">
        <v>1</v>
      </c>
      <c r="AK45" s="152"/>
      <c r="AL45" s="153"/>
      <c r="AM45" s="151">
        <v>1</v>
      </c>
      <c r="AN45" s="155"/>
      <c r="AO45" s="153"/>
      <c r="AP45" s="151"/>
      <c r="AQ45" s="152"/>
      <c r="AR45" s="153">
        <v>1</v>
      </c>
      <c r="AS45" s="151">
        <v>1</v>
      </c>
      <c r="AT45" s="152"/>
      <c r="AU45" s="153"/>
      <c r="AV45" s="151"/>
      <c r="AW45" s="152"/>
      <c r="AX45" s="153">
        <v>1</v>
      </c>
      <c r="AY45" s="151">
        <v>1</v>
      </c>
      <c r="AZ45" s="152"/>
      <c r="BA45" s="153"/>
      <c r="BB45" s="151"/>
      <c r="BC45" s="152"/>
      <c r="BD45" s="153">
        <v>1</v>
      </c>
      <c r="BE45" s="151"/>
      <c r="BF45" s="152"/>
      <c r="BG45" s="153">
        <v>1</v>
      </c>
      <c r="BH45" s="155">
        <v>1</v>
      </c>
      <c r="BI45" s="152"/>
      <c r="BJ45" s="153"/>
    </row>
    <row r="46" spans="1:63" ht="33.75">
      <c r="A46" s="177">
        <f t="shared" si="0"/>
        <v>42</v>
      </c>
      <c r="B46" s="178">
        <v>1028</v>
      </c>
      <c r="C46" s="179">
        <v>41985</v>
      </c>
      <c r="D46" s="180">
        <v>151</v>
      </c>
      <c r="E46" s="179">
        <v>41975</v>
      </c>
      <c r="F46" s="129" t="s">
        <v>594</v>
      </c>
      <c r="G46" s="181" t="s">
        <v>886</v>
      </c>
      <c r="H46" s="182" t="s">
        <v>25</v>
      </c>
      <c r="I46" s="155">
        <v>1</v>
      </c>
      <c r="J46" s="152"/>
      <c r="K46" s="153"/>
      <c r="L46" s="151">
        <v>1</v>
      </c>
      <c r="M46" s="152"/>
      <c r="N46" s="153"/>
      <c r="O46" s="151">
        <v>1</v>
      </c>
      <c r="P46" s="152"/>
      <c r="Q46" s="153"/>
      <c r="R46" s="151">
        <v>1</v>
      </c>
      <c r="S46" s="152"/>
      <c r="T46" s="153"/>
      <c r="U46" s="151">
        <v>1</v>
      </c>
      <c r="V46" s="152"/>
      <c r="W46" s="153"/>
      <c r="X46" s="151"/>
      <c r="Y46" s="152"/>
      <c r="Z46" s="153">
        <v>1</v>
      </c>
      <c r="AA46" s="151"/>
      <c r="AB46" s="152"/>
      <c r="AC46" s="153">
        <v>1</v>
      </c>
      <c r="AD46" s="151"/>
      <c r="AE46" s="185">
        <v>1</v>
      </c>
      <c r="AF46" s="153"/>
      <c r="AG46" s="151">
        <v>1</v>
      </c>
      <c r="AH46" s="152"/>
      <c r="AI46" s="153"/>
      <c r="AJ46" s="151">
        <v>1</v>
      </c>
      <c r="AK46" s="152"/>
      <c r="AL46" s="153"/>
      <c r="AM46" s="151"/>
      <c r="AN46" s="155"/>
      <c r="AO46" s="153">
        <v>1</v>
      </c>
      <c r="AP46" s="151"/>
      <c r="AQ46" s="152"/>
      <c r="AR46" s="153">
        <v>1</v>
      </c>
      <c r="AS46" s="151">
        <v>1</v>
      </c>
      <c r="AT46" s="152"/>
      <c r="AU46" s="153"/>
      <c r="AV46" s="151">
        <v>1</v>
      </c>
      <c r="AW46" s="152"/>
      <c r="AX46" s="153"/>
      <c r="AY46" s="151">
        <v>1</v>
      </c>
      <c r="AZ46" s="152"/>
      <c r="BA46" s="153"/>
      <c r="BB46" s="151"/>
      <c r="BC46" s="152"/>
      <c r="BD46" s="153">
        <v>1</v>
      </c>
      <c r="BE46" s="151">
        <v>1</v>
      </c>
      <c r="BF46" s="152"/>
      <c r="BG46" s="153"/>
      <c r="BH46" s="155">
        <v>1</v>
      </c>
      <c r="BI46" s="152"/>
      <c r="BJ46" s="153"/>
      <c r="BK46" s="38" t="s">
        <v>754</v>
      </c>
    </row>
    <row r="47" spans="1:62" ht="33.75">
      <c r="A47" s="177">
        <f t="shared" si="0"/>
        <v>43</v>
      </c>
      <c r="B47" s="178">
        <v>1029</v>
      </c>
      <c r="C47" s="179">
        <v>41977</v>
      </c>
      <c r="D47" s="180">
        <v>153</v>
      </c>
      <c r="E47" s="179">
        <v>41976</v>
      </c>
      <c r="F47" s="129" t="s">
        <v>594</v>
      </c>
      <c r="G47" s="181" t="s">
        <v>886</v>
      </c>
      <c r="H47" s="187" t="s">
        <v>83</v>
      </c>
      <c r="I47" s="155">
        <v>1</v>
      </c>
      <c r="J47" s="152"/>
      <c r="K47" s="153"/>
      <c r="L47" s="151">
        <v>1</v>
      </c>
      <c r="M47" s="152"/>
      <c r="N47" s="153"/>
      <c r="O47" s="151">
        <v>1</v>
      </c>
      <c r="P47" s="152"/>
      <c r="Q47" s="153"/>
      <c r="R47" s="151">
        <v>1</v>
      </c>
      <c r="S47" s="152"/>
      <c r="T47" s="153"/>
      <c r="U47" s="151">
        <v>1</v>
      </c>
      <c r="V47" s="152"/>
      <c r="W47" s="153"/>
      <c r="X47" s="151"/>
      <c r="Y47" s="152"/>
      <c r="Z47" s="153">
        <v>1</v>
      </c>
      <c r="AA47" s="151"/>
      <c r="AB47" s="152"/>
      <c r="AC47" s="153">
        <v>1</v>
      </c>
      <c r="AD47" s="151"/>
      <c r="AE47" s="185">
        <v>1</v>
      </c>
      <c r="AF47" s="153"/>
      <c r="AG47" s="151">
        <v>1</v>
      </c>
      <c r="AH47" s="152"/>
      <c r="AI47" s="153"/>
      <c r="AJ47" s="151">
        <v>1</v>
      </c>
      <c r="AK47" s="152"/>
      <c r="AL47" s="153"/>
      <c r="AM47" s="151"/>
      <c r="AN47" s="155"/>
      <c r="AO47" s="153">
        <v>1</v>
      </c>
      <c r="AP47" s="151"/>
      <c r="AQ47" s="152"/>
      <c r="AR47" s="153">
        <v>1</v>
      </c>
      <c r="AS47" s="151">
        <v>1</v>
      </c>
      <c r="AT47" s="152"/>
      <c r="AU47" s="153"/>
      <c r="AV47" s="151">
        <v>1</v>
      </c>
      <c r="AW47" s="152"/>
      <c r="AX47" s="153"/>
      <c r="AY47" s="151">
        <v>1</v>
      </c>
      <c r="AZ47" s="152"/>
      <c r="BA47" s="153"/>
      <c r="BB47" s="151"/>
      <c r="BC47" s="152"/>
      <c r="BD47" s="153">
        <v>1</v>
      </c>
      <c r="BE47" s="151">
        <v>1</v>
      </c>
      <c r="BF47" s="152"/>
      <c r="BG47" s="153"/>
      <c r="BH47" s="155">
        <v>1</v>
      </c>
      <c r="BI47" s="152"/>
      <c r="BJ47" s="153"/>
    </row>
    <row r="48" spans="1:63" ht="45">
      <c r="A48" s="177">
        <f t="shared" si="0"/>
        <v>44</v>
      </c>
      <c r="B48" s="178">
        <v>1162</v>
      </c>
      <c r="C48" s="179">
        <v>42003</v>
      </c>
      <c r="D48" s="180">
        <v>154</v>
      </c>
      <c r="E48" s="179">
        <v>41978</v>
      </c>
      <c r="F48" s="129" t="s">
        <v>594</v>
      </c>
      <c r="G48" s="181" t="s">
        <v>886</v>
      </c>
      <c r="H48" s="182" t="s">
        <v>991</v>
      </c>
      <c r="I48" s="155">
        <v>1</v>
      </c>
      <c r="J48" s="152"/>
      <c r="K48" s="153"/>
      <c r="L48" s="151">
        <v>1</v>
      </c>
      <c r="M48" s="152"/>
      <c r="N48" s="153"/>
      <c r="O48" s="151">
        <v>1</v>
      </c>
      <c r="P48" s="152"/>
      <c r="Q48" s="153"/>
      <c r="R48" s="151">
        <v>1</v>
      </c>
      <c r="S48" s="152"/>
      <c r="T48" s="153"/>
      <c r="U48" s="151">
        <v>1</v>
      </c>
      <c r="V48" s="152"/>
      <c r="W48" s="153"/>
      <c r="X48" s="151">
        <v>1</v>
      </c>
      <c r="Y48" s="152"/>
      <c r="Z48" s="153"/>
      <c r="AA48" s="151">
        <v>1</v>
      </c>
      <c r="AB48" s="152"/>
      <c r="AC48" s="153"/>
      <c r="AD48" s="151">
        <v>1</v>
      </c>
      <c r="AE48" s="152"/>
      <c r="AF48" s="153"/>
      <c r="AG48" s="151">
        <v>1</v>
      </c>
      <c r="AH48" s="152"/>
      <c r="AI48" s="153"/>
      <c r="AJ48" s="151">
        <v>1</v>
      </c>
      <c r="AK48" s="152"/>
      <c r="AL48" s="153"/>
      <c r="AM48" s="151">
        <v>1</v>
      </c>
      <c r="AN48" s="155"/>
      <c r="AO48" s="153"/>
      <c r="AP48" s="151"/>
      <c r="AQ48" s="152"/>
      <c r="AR48" s="153">
        <v>1</v>
      </c>
      <c r="AS48" s="151">
        <v>1</v>
      </c>
      <c r="AT48" s="152"/>
      <c r="AU48" s="153"/>
      <c r="AV48" s="151"/>
      <c r="AW48" s="152"/>
      <c r="AX48" s="153">
        <v>1</v>
      </c>
      <c r="AY48" s="151">
        <v>1</v>
      </c>
      <c r="AZ48" s="152"/>
      <c r="BA48" s="153"/>
      <c r="BB48" s="151"/>
      <c r="BC48" s="185">
        <v>1</v>
      </c>
      <c r="BD48" s="153"/>
      <c r="BE48" s="151"/>
      <c r="BF48" s="152"/>
      <c r="BG48" s="153">
        <v>1</v>
      </c>
      <c r="BH48" s="155">
        <v>1</v>
      </c>
      <c r="BI48" s="152"/>
      <c r="BJ48" s="153"/>
      <c r="BK48" s="38" t="s">
        <v>754</v>
      </c>
    </row>
    <row r="49" spans="1:62" ht="22.5">
      <c r="A49" s="177">
        <f t="shared" si="0"/>
        <v>45</v>
      </c>
      <c r="B49" s="178">
        <v>1082</v>
      </c>
      <c r="C49" s="179">
        <v>41985</v>
      </c>
      <c r="D49" s="180">
        <v>155</v>
      </c>
      <c r="E49" s="179">
        <v>41982</v>
      </c>
      <c r="F49" s="129" t="s">
        <v>594</v>
      </c>
      <c r="G49" s="181" t="s">
        <v>886</v>
      </c>
      <c r="H49" s="182" t="s">
        <v>86</v>
      </c>
      <c r="I49" s="155">
        <v>1</v>
      </c>
      <c r="J49" s="152"/>
      <c r="K49" s="153"/>
      <c r="L49" s="151">
        <v>1</v>
      </c>
      <c r="M49" s="152"/>
      <c r="N49" s="153"/>
      <c r="O49" s="151">
        <v>1</v>
      </c>
      <c r="P49" s="152"/>
      <c r="Q49" s="153"/>
      <c r="R49" s="151">
        <v>1</v>
      </c>
      <c r="S49" s="152"/>
      <c r="T49" s="153"/>
      <c r="U49" s="151">
        <v>1</v>
      </c>
      <c r="V49" s="152"/>
      <c r="W49" s="153"/>
      <c r="X49" s="151">
        <v>1</v>
      </c>
      <c r="Y49" s="152"/>
      <c r="Z49" s="153"/>
      <c r="AA49" s="151">
        <v>1</v>
      </c>
      <c r="AB49" s="152"/>
      <c r="AC49" s="153"/>
      <c r="AD49" s="151">
        <v>1</v>
      </c>
      <c r="AE49" s="152"/>
      <c r="AF49" s="153"/>
      <c r="AG49" s="151">
        <v>1</v>
      </c>
      <c r="AH49" s="152"/>
      <c r="AI49" s="153"/>
      <c r="AJ49" s="151">
        <v>1</v>
      </c>
      <c r="AK49" s="152"/>
      <c r="AL49" s="153"/>
      <c r="AM49" s="151">
        <v>1</v>
      </c>
      <c r="AN49" s="155"/>
      <c r="AO49" s="153"/>
      <c r="AP49" s="151"/>
      <c r="AQ49" s="152"/>
      <c r="AR49" s="153">
        <v>1</v>
      </c>
      <c r="AS49" s="151">
        <v>1</v>
      </c>
      <c r="AT49" s="152"/>
      <c r="AU49" s="153"/>
      <c r="AV49" s="151"/>
      <c r="AW49" s="152"/>
      <c r="AX49" s="153">
        <v>1</v>
      </c>
      <c r="AY49" s="151">
        <v>1</v>
      </c>
      <c r="AZ49" s="152"/>
      <c r="BA49" s="153"/>
      <c r="BB49" s="151"/>
      <c r="BC49" s="152"/>
      <c r="BD49" s="153">
        <v>1</v>
      </c>
      <c r="BE49" s="151"/>
      <c r="BF49" s="152"/>
      <c r="BG49" s="153">
        <v>1</v>
      </c>
      <c r="BH49" s="155">
        <v>1</v>
      </c>
      <c r="BI49" s="152"/>
      <c r="BJ49" s="153"/>
    </row>
    <row r="50" spans="1:62" ht="45">
      <c r="A50" s="177">
        <f t="shared" si="0"/>
        <v>46</v>
      </c>
      <c r="B50" s="178">
        <v>1083</v>
      </c>
      <c r="C50" s="179">
        <v>41985</v>
      </c>
      <c r="D50" s="180">
        <v>156</v>
      </c>
      <c r="E50" s="179">
        <v>41984</v>
      </c>
      <c r="F50" s="129" t="s">
        <v>594</v>
      </c>
      <c r="G50" s="181" t="s">
        <v>886</v>
      </c>
      <c r="H50" s="182" t="s">
        <v>736</v>
      </c>
      <c r="I50" s="155">
        <v>1</v>
      </c>
      <c r="J50" s="152"/>
      <c r="K50" s="153"/>
      <c r="L50" s="151">
        <v>1</v>
      </c>
      <c r="M50" s="152"/>
      <c r="N50" s="153"/>
      <c r="O50" s="151">
        <v>1</v>
      </c>
      <c r="P50" s="152"/>
      <c r="Q50" s="153"/>
      <c r="R50" s="151">
        <v>1</v>
      </c>
      <c r="S50" s="152"/>
      <c r="T50" s="153"/>
      <c r="U50" s="151">
        <v>1</v>
      </c>
      <c r="V50" s="152"/>
      <c r="W50" s="153"/>
      <c r="X50" s="151">
        <v>1</v>
      </c>
      <c r="Y50" s="152"/>
      <c r="Z50" s="153"/>
      <c r="AA50" s="151">
        <v>1</v>
      </c>
      <c r="AB50" s="152"/>
      <c r="AC50" s="153"/>
      <c r="AD50" s="151">
        <v>1</v>
      </c>
      <c r="AE50" s="152"/>
      <c r="AF50" s="153"/>
      <c r="AG50" s="151">
        <v>1</v>
      </c>
      <c r="AH50" s="152"/>
      <c r="AI50" s="153"/>
      <c r="AJ50" s="151">
        <v>1</v>
      </c>
      <c r="AK50" s="152"/>
      <c r="AL50" s="153"/>
      <c r="AM50" s="151">
        <v>1</v>
      </c>
      <c r="AN50" s="155"/>
      <c r="AO50" s="153"/>
      <c r="AP50" s="151"/>
      <c r="AQ50" s="152"/>
      <c r="AR50" s="153">
        <v>1</v>
      </c>
      <c r="AS50" s="151">
        <v>1</v>
      </c>
      <c r="AT50" s="152"/>
      <c r="AU50" s="153"/>
      <c r="AV50" s="151"/>
      <c r="AW50" s="152"/>
      <c r="AX50" s="153">
        <v>1</v>
      </c>
      <c r="AY50" s="151">
        <v>1</v>
      </c>
      <c r="AZ50" s="152"/>
      <c r="BA50" s="153"/>
      <c r="BB50" s="151"/>
      <c r="BC50" s="152"/>
      <c r="BD50" s="153">
        <v>1</v>
      </c>
      <c r="BE50" s="151"/>
      <c r="BF50" s="152"/>
      <c r="BG50" s="153">
        <v>1</v>
      </c>
      <c r="BH50" s="155">
        <v>1</v>
      </c>
      <c r="BI50" s="152"/>
      <c r="BJ50" s="153"/>
    </row>
    <row r="51" spans="1:63" ht="78.75">
      <c r="A51" s="177">
        <f t="shared" si="0"/>
        <v>47</v>
      </c>
      <c r="B51" s="178">
        <v>1163</v>
      </c>
      <c r="C51" s="179">
        <v>42003</v>
      </c>
      <c r="D51" s="180">
        <v>157</v>
      </c>
      <c r="E51" s="179">
        <v>41988</v>
      </c>
      <c r="F51" s="129" t="s">
        <v>594</v>
      </c>
      <c r="G51" s="181" t="s">
        <v>886</v>
      </c>
      <c r="H51" s="182" t="s">
        <v>485</v>
      </c>
      <c r="I51" s="155">
        <v>1</v>
      </c>
      <c r="J51" s="152"/>
      <c r="K51" s="153"/>
      <c r="L51" s="151">
        <v>1</v>
      </c>
      <c r="M51" s="152"/>
      <c r="N51" s="153"/>
      <c r="O51" s="151">
        <v>1</v>
      </c>
      <c r="P51" s="152"/>
      <c r="Q51" s="153"/>
      <c r="R51" s="151">
        <v>1</v>
      </c>
      <c r="S51" s="152"/>
      <c r="T51" s="153"/>
      <c r="U51" s="151">
        <v>1</v>
      </c>
      <c r="V51" s="152"/>
      <c r="W51" s="153"/>
      <c r="X51" s="151">
        <v>1</v>
      </c>
      <c r="Y51" s="152"/>
      <c r="Z51" s="153"/>
      <c r="AA51" s="151">
        <v>1</v>
      </c>
      <c r="AB51" s="152"/>
      <c r="AC51" s="153"/>
      <c r="AD51" s="151">
        <v>1</v>
      </c>
      <c r="AE51" s="152"/>
      <c r="AF51" s="153"/>
      <c r="AG51" s="151">
        <v>1</v>
      </c>
      <c r="AH51" s="152"/>
      <c r="AI51" s="153"/>
      <c r="AJ51" s="151">
        <v>1</v>
      </c>
      <c r="AK51" s="152"/>
      <c r="AL51" s="153"/>
      <c r="AM51" s="151">
        <v>1</v>
      </c>
      <c r="AN51" s="155"/>
      <c r="AO51" s="153"/>
      <c r="AP51" s="151"/>
      <c r="AQ51" s="152"/>
      <c r="AR51" s="153">
        <v>1</v>
      </c>
      <c r="AS51" s="151">
        <v>1</v>
      </c>
      <c r="AT51" s="152"/>
      <c r="AU51" s="153"/>
      <c r="AV51" s="151"/>
      <c r="AW51" s="152"/>
      <c r="AX51" s="153">
        <v>1</v>
      </c>
      <c r="AY51" s="151">
        <v>1</v>
      </c>
      <c r="AZ51" s="152"/>
      <c r="BA51" s="153"/>
      <c r="BB51" s="151"/>
      <c r="BC51" s="185">
        <v>1</v>
      </c>
      <c r="BD51" s="153"/>
      <c r="BE51" s="151"/>
      <c r="BF51" s="152"/>
      <c r="BG51" s="153">
        <v>1</v>
      </c>
      <c r="BH51" s="155">
        <v>1</v>
      </c>
      <c r="BI51" s="152"/>
      <c r="BJ51" s="153"/>
      <c r="BK51" s="38" t="s">
        <v>754</v>
      </c>
    </row>
    <row r="52" spans="1:62" ht="33.75">
      <c r="A52" s="177">
        <f t="shared" si="0"/>
        <v>48</v>
      </c>
      <c r="B52" s="178">
        <v>1114</v>
      </c>
      <c r="C52" s="179">
        <v>41991</v>
      </c>
      <c r="D52" s="180">
        <v>159</v>
      </c>
      <c r="E52" s="179">
        <v>41988</v>
      </c>
      <c r="F52" s="129" t="s">
        <v>594</v>
      </c>
      <c r="G52" s="181" t="s">
        <v>886</v>
      </c>
      <c r="H52" s="182" t="s">
        <v>737</v>
      </c>
      <c r="I52" s="155">
        <v>1</v>
      </c>
      <c r="J52" s="152"/>
      <c r="K52" s="153"/>
      <c r="L52" s="151">
        <v>1</v>
      </c>
      <c r="M52" s="152"/>
      <c r="N52" s="153"/>
      <c r="O52" s="151">
        <v>1</v>
      </c>
      <c r="P52" s="152"/>
      <c r="Q52" s="153"/>
      <c r="R52" s="151">
        <v>1</v>
      </c>
      <c r="S52" s="152"/>
      <c r="T52" s="153"/>
      <c r="U52" s="151">
        <v>1</v>
      </c>
      <c r="V52" s="152"/>
      <c r="W52" s="153"/>
      <c r="X52" s="151">
        <v>1</v>
      </c>
      <c r="Y52" s="152"/>
      <c r="Z52" s="153"/>
      <c r="AA52" s="151">
        <v>1</v>
      </c>
      <c r="AB52" s="152"/>
      <c r="AC52" s="153"/>
      <c r="AD52" s="151">
        <v>1</v>
      </c>
      <c r="AE52" s="152"/>
      <c r="AF52" s="153"/>
      <c r="AG52" s="151">
        <v>1</v>
      </c>
      <c r="AH52" s="152"/>
      <c r="AI52" s="153"/>
      <c r="AJ52" s="151">
        <v>1</v>
      </c>
      <c r="AK52" s="152"/>
      <c r="AL52" s="153"/>
      <c r="AM52" s="151">
        <v>1</v>
      </c>
      <c r="AN52" s="155"/>
      <c r="AO52" s="153"/>
      <c r="AP52" s="151"/>
      <c r="AQ52" s="152"/>
      <c r="AR52" s="153">
        <v>1</v>
      </c>
      <c r="AS52" s="151">
        <v>1</v>
      </c>
      <c r="AT52" s="152"/>
      <c r="AU52" s="153"/>
      <c r="AV52" s="151"/>
      <c r="AW52" s="152"/>
      <c r="AX52" s="153">
        <v>1</v>
      </c>
      <c r="AY52" s="151">
        <v>1</v>
      </c>
      <c r="AZ52" s="152"/>
      <c r="BA52" s="153"/>
      <c r="BB52" s="151"/>
      <c r="BC52" s="152"/>
      <c r="BD52" s="153">
        <v>1</v>
      </c>
      <c r="BE52" s="151"/>
      <c r="BF52" s="152"/>
      <c r="BG52" s="153">
        <v>1</v>
      </c>
      <c r="BH52" s="155">
        <v>1</v>
      </c>
      <c r="BI52" s="152"/>
      <c r="BJ52" s="153"/>
    </row>
    <row r="53" spans="1:63" ht="33.75">
      <c r="A53" s="177">
        <f t="shared" si="0"/>
        <v>49</v>
      </c>
      <c r="B53" s="178">
        <v>1164</v>
      </c>
      <c r="C53" s="179">
        <v>42003</v>
      </c>
      <c r="D53" s="180">
        <v>160</v>
      </c>
      <c r="E53" s="179">
        <v>41989</v>
      </c>
      <c r="F53" s="129" t="s">
        <v>594</v>
      </c>
      <c r="G53" s="181" t="s">
        <v>886</v>
      </c>
      <c r="H53" s="182" t="s">
        <v>996</v>
      </c>
      <c r="I53" s="155">
        <v>1</v>
      </c>
      <c r="J53" s="152"/>
      <c r="K53" s="153"/>
      <c r="L53" s="151">
        <v>1</v>
      </c>
      <c r="M53" s="152"/>
      <c r="N53" s="153"/>
      <c r="O53" s="151">
        <v>1</v>
      </c>
      <c r="P53" s="152"/>
      <c r="Q53" s="153"/>
      <c r="R53" s="151">
        <v>1</v>
      </c>
      <c r="S53" s="152"/>
      <c r="T53" s="153"/>
      <c r="U53" s="151">
        <v>1</v>
      </c>
      <c r="V53" s="152"/>
      <c r="W53" s="153"/>
      <c r="X53" s="151">
        <v>1</v>
      </c>
      <c r="Y53" s="152"/>
      <c r="Z53" s="153"/>
      <c r="AA53" s="151">
        <v>1</v>
      </c>
      <c r="AB53" s="152"/>
      <c r="AC53" s="153"/>
      <c r="AD53" s="151">
        <v>1</v>
      </c>
      <c r="AE53" s="152"/>
      <c r="AF53" s="153"/>
      <c r="AG53" s="151">
        <v>1</v>
      </c>
      <c r="AH53" s="152"/>
      <c r="AI53" s="153"/>
      <c r="AJ53" s="151">
        <v>1</v>
      </c>
      <c r="AK53" s="152"/>
      <c r="AL53" s="153"/>
      <c r="AM53" s="151">
        <v>1</v>
      </c>
      <c r="AN53" s="155"/>
      <c r="AO53" s="153"/>
      <c r="AP53" s="151"/>
      <c r="AQ53" s="152"/>
      <c r="AR53" s="153">
        <v>1</v>
      </c>
      <c r="AS53" s="151">
        <v>1</v>
      </c>
      <c r="AT53" s="152"/>
      <c r="AU53" s="153"/>
      <c r="AV53" s="151"/>
      <c r="AW53" s="152"/>
      <c r="AX53" s="153">
        <v>1</v>
      </c>
      <c r="AY53" s="151">
        <v>1</v>
      </c>
      <c r="AZ53" s="152"/>
      <c r="BA53" s="153"/>
      <c r="BB53" s="151"/>
      <c r="BC53" s="185">
        <v>1</v>
      </c>
      <c r="BD53" s="153"/>
      <c r="BE53" s="151"/>
      <c r="BF53" s="152"/>
      <c r="BG53" s="153">
        <v>1</v>
      </c>
      <c r="BH53" s="155">
        <v>1</v>
      </c>
      <c r="BI53" s="152"/>
      <c r="BJ53" s="153"/>
      <c r="BK53" s="38" t="s">
        <v>754</v>
      </c>
    </row>
    <row r="54" spans="1:62" ht="33.75">
      <c r="A54" s="177">
        <f t="shared" si="0"/>
        <v>50</v>
      </c>
      <c r="B54" s="178">
        <v>1166</v>
      </c>
      <c r="C54" s="179">
        <v>42003</v>
      </c>
      <c r="D54" s="180">
        <v>162</v>
      </c>
      <c r="E54" s="179">
        <v>41990</v>
      </c>
      <c r="F54" s="129" t="s">
        <v>594</v>
      </c>
      <c r="G54" s="181" t="s">
        <v>886</v>
      </c>
      <c r="H54" s="182" t="s">
        <v>992</v>
      </c>
      <c r="I54" s="155">
        <v>1</v>
      </c>
      <c r="J54" s="152"/>
      <c r="K54" s="153"/>
      <c r="L54" s="151">
        <v>1</v>
      </c>
      <c r="M54" s="152"/>
      <c r="N54" s="153"/>
      <c r="O54" s="151">
        <v>1</v>
      </c>
      <c r="P54" s="152"/>
      <c r="Q54" s="153"/>
      <c r="R54" s="151">
        <v>1</v>
      </c>
      <c r="S54" s="152"/>
      <c r="T54" s="153"/>
      <c r="U54" s="151">
        <v>1</v>
      </c>
      <c r="V54" s="152"/>
      <c r="W54" s="153"/>
      <c r="X54" s="151">
        <v>1</v>
      </c>
      <c r="Y54" s="152"/>
      <c r="Z54" s="153"/>
      <c r="AA54" s="151">
        <v>1</v>
      </c>
      <c r="AB54" s="152"/>
      <c r="AC54" s="153"/>
      <c r="AD54" s="151">
        <v>1</v>
      </c>
      <c r="AE54" s="152"/>
      <c r="AF54" s="153"/>
      <c r="AG54" s="151">
        <v>1</v>
      </c>
      <c r="AH54" s="152"/>
      <c r="AI54" s="153"/>
      <c r="AJ54" s="151">
        <v>1</v>
      </c>
      <c r="AK54" s="152"/>
      <c r="AL54" s="153"/>
      <c r="AM54" s="151">
        <v>1</v>
      </c>
      <c r="AN54" s="155"/>
      <c r="AO54" s="153"/>
      <c r="AP54" s="151"/>
      <c r="AQ54" s="152"/>
      <c r="AR54" s="153">
        <v>1</v>
      </c>
      <c r="AS54" s="151">
        <v>1</v>
      </c>
      <c r="AT54" s="152"/>
      <c r="AU54" s="153"/>
      <c r="AV54" s="151"/>
      <c r="AW54" s="152"/>
      <c r="AX54" s="153">
        <v>1</v>
      </c>
      <c r="AY54" s="151">
        <v>1</v>
      </c>
      <c r="AZ54" s="152"/>
      <c r="BA54" s="153"/>
      <c r="BB54" s="151"/>
      <c r="BC54" s="152"/>
      <c r="BD54" s="153">
        <v>1</v>
      </c>
      <c r="BE54" s="151"/>
      <c r="BF54" s="152"/>
      <c r="BG54" s="153">
        <v>1</v>
      </c>
      <c r="BH54" s="155">
        <v>1</v>
      </c>
      <c r="BI54" s="152"/>
      <c r="BJ54" s="153"/>
    </row>
    <row r="55" spans="1:62" ht="33.75">
      <c r="A55" s="177">
        <f t="shared" si="0"/>
        <v>51</v>
      </c>
      <c r="B55" s="178">
        <v>1169</v>
      </c>
      <c r="C55" s="179">
        <v>42003</v>
      </c>
      <c r="D55" s="180">
        <v>165</v>
      </c>
      <c r="E55" s="179">
        <v>41991</v>
      </c>
      <c r="F55" s="129" t="s">
        <v>594</v>
      </c>
      <c r="G55" s="181" t="s">
        <v>886</v>
      </c>
      <c r="H55" s="182" t="s">
        <v>999</v>
      </c>
      <c r="I55" s="155">
        <v>1</v>
      </c>
      <c r="J55" s="152"/>
      <c r="K55" s="153"/>
      <c r="L55" s="151">
        <v>1</v>
      </c>
      <c r="M55" s="152"/>
      <c r="N55" s="153"/>
      <c r="O55" s="151">
        <v>1</v>
      </c>
      <c r="P55" s="152"/>
      <c r="Q55" s="153"/>
      <c r="R55" s="151">
        <v>1</v>
      </c>
      <c r="S55" s="152"/>
      <c r="T55" s="153"/>
      <c r="U55" s="151">
        <v>1</v>
      </c>
      <c r="V55" s="152"/>
      <c r="W55" s="153"/>
      <c r="X55" s="151">
        <v>1</v>
      </c>
      <c r="Y55" s="152"/>
      <c r="Z55" s="153"/>
      <c r="AA55" s="151">
        <v>1</v>
      </c>
      <c r="AB55" s="152"/>
      <c r="AC55" s="153"/>
      <c r="AD55" s="151">
        <v>1</v>
      </c>
      <c r="AE55" s="152"/>
      <c r="AF55" s="153"/>
      <c r="AG55" s="151">
        <v>1</v>
      </c>
      <c r="AH55" s="152"/>
      <c r="AI55" s="153"/>
      <c r="AJ55" s="151">
        <v>1</v>
      </c>
      <c r="AK55" s="152"/>
      <c r="AL55" s="153"/>
      <c r="AM55" s="151">
        <v>1</v>
      </c>
      <c r="AN55" s="155"/>
      <c r="AO55" s="153"/>
      <c r="AP55" s="151"/>
      <c r="AQ55" s="152"/>
      <c r="AR55" s="153">
        <v>1</v>
      </c>
      <c r="AS55" s="151">
        <v>1</v>
      </c>
      <c r="AT55" s="152"/>
      <c r="AU55" s="153"/>
      <c r="AV55" s="151"/>
      <c r="AW55" s="152"/>
      <c r="AX55" s="153">
        <v>1</v>
      </c>
      <c r="AY55" s="151">
        <v>1</v>
      </c>
      <c r="AZ55" s="152"/>
      <c r="BA55" s="153"/>
      <c r="BB55" s="151"/>
      <c r="BC55" s="152"/>
      <c r="BD55" s="153">
        <v>1</v>
      </c>
      <c r="BE55" s="151"/>
      <c r="BF55" s="152"/>
      <c r="BG55" s="153">
        <v>1</v>
      </c>
      <c r="BH55" s="155">
        <v>1</v>
      </c>
      <c r="BI55" s="152"/>
      <c r="BJ55" s="153"/>
    </row>
    <row r="56" spans="1:63" ht="56.25">
      <c r="A56" s="177">
        <f t="shared" si="0"/>
        <v>52</v>
      </c>
      <c r="B56" s="178">
        <v>104</v>
      </c>
      <c r="C56" s="179">
        <v>42032</v>
      </c>
      <c r="D56" s="180">
        <v>167</v>
      </c>
      <c r="E56" s="179">
        <v>41992</v>
      </c>
      <c r="F56" s="129" t="s">
        <v>594</v>
      </c>
      <c r="G56" s="181" t="s">
        <v>886</v>
      </c>
      <c r="H56" s="182" t="s">
        <v>460</v>
      </c>
      <c r="I56" s="155">
        <v>1</v>
      </c>
      <c r="J56" s="152"/>
      <c r="K56" s="153"/>
      <c r="L56" s="151">
        <v>1</v>
      </c>
      <c r="M56" s="152"/>
      <c r="N56" s="153"/>
      <c r="O56" s="151">
        <v>1</v>
      </c>
      <c r="P56" s="152"/>
      <c r="Q56" s="153"/>
      <c r="R56" s="151">
        <v>1</v>
      </c>
      <c r="S56" s="152"/>
      <c r="T56" s="153"/>
      <c r="U56" s="151">
        <v>1</v>
      </c>
      <c r="V56" s="152"/>
      <c r="W56" s="153"/>
      <c r="X56" s="151">
        <v>1</v>
      </c>
      <c r="Y56" s="152"/>
      <c r="Z56" s="153"/>
      <c r="AA56" s="151">
        <v>1</v>
      </c>
      <c r="AB56" s="152"/>
      <c r="AC56" s="153"/>
      <c r="AD56" s="151">
        <v>1</v>
      </c>
      <c r="AE56" s="152"/>
      <c r="AF56" s="153"/>
      <c r="AG56" s="151">
        <v>1</v>
      </c>
      <c r="AH56" s="152"/>
      <c r="AI56" s="153"/>
      <c r="AJ56" s="151">
        <v>1</v>
      </c>
      <c r="AK56" s="152"/>
      <c r="AL56" s="153"/>
      <c r="AM56" s="151">
        <v>1</v>
      </c>
      <c r="AN56" s="155"/>
      <c r="AO56" s="153"/>
      <c r="AP56" s="151"/>
      <c r="AQ56" s="152"/>
      <c r="AR56" s="153">
        <v>1</v>
      </c>
      <c r="AS56" s="151">
        <v>1</v>
      </c>
      <c r="AT56" s="152"/>
      <c r="AU56" s="153"/>
      <c r="AV56" s="151"/>
      <c r="AW56" s="185">
        <v>1</v>
      </c>
      <c r="AX56" s="153"/>
      <c r="AY56" s="151">
        <v>1</v>
      </c>
      <c r="AZ56" s="152"/>
      <c r="BA56" s="153"/>
      <c r="BB56" s="151"/>
      <c r="BC56" s="152"/>
      <c r="BD56" s="153">
        <v>1</v>
      </c>
      <c r="BE56" s="151"/>
      <c r="BF56" s="152"/>
      <c r="BG56" s="153">
        <v>1</v>
      </c>
      <c r="BH56" s="155">
        <v>1</v>
      </c>
      <c r="BI56" s="152"/>
      <c r="BJ56" s="153"/>
      <c r="BK56" s="38" t="s">
        <v>754</v>
      </c>
    </row>
    <row r="57" spans="1:62" ht="33.75">
      <c r="A57" s="177">
        <f t="shared" si="0"/>
        <v>53</v>
      </c>
      <c r="B57" s="178">
        <v>1170</v>
      </c>
      <c r="C57" s="179">
        <v>42003</v>
      </c>
      <c r="D57" s="180">
        <v>168</v>
      </c>
      <c r="E57" s="179">
        <v>41995</v>
      </c>
      <c r="F57" s="129" t="s">
        <v>594</v>
      </c>
      <c r="G57" s="181" t="s">
        <v>886</v>
      </c>
      <c r="H57" s="182" t="s">
        <v>993</v>
      </c>
      <c r="I57" s="155">
        <v>1</v>
      </c>
      <c r="J57" s="152"/>
      <c r="K57" s="153"/>
      <c r="L57" s="151">
        <v>1</v>
      </c>
      <c r="M57" s="152"/>
      <c r="N57" s="153"/>
      <c r="O57" s="151">
        <v>1</v>
      </c>
      <c r="P57" s="152"/>
      <c r="Q57" s="153"/>
      <c r="R57" s="151">
        <v>1</v>
      </c>
      <c r="S57" s="152"/>
      <c r="T57" s="153"/>
      <c r="U57" s="151">
        <v>1</v>
      </c>
      <c r="V57" s="152"/>
      <c r="W57" s="153"/>
      <c r="X57" s="151">
        <v>1</v>
      </c>
      <c r="Y57" s="152"/>
      <c r="Z57" s="153"/>
      <c r="AA57" s="151">
        <v>1</v>
      </c>
      <c r="AB57" s="152"/>
      <c r="AC57" s="153"/>
      <c r="AD57" s="151">
        <v>1</v>
      </c>
      <c r="AE57" s="152"/>
      <c r="AF57" s="153"/>
      <c r="AG57" s="151">
        <v>1</v>
      </c>
      <c r="AH57" s="152"/>
      <c r="AI57" s="153"/>
      <c r="AJ57" s="151">
        <v>1</v>
      </c>
      <c r="AK57" s="152"/>
      <c r="AL57" s="153"/>
      <c r="AM57" s="151">
        <v>1</v>
      </c>
      <c r="AN57" s="155"/>
      <c r="AO57" s="153"/>
      <c r="AP57" s="151"/>
      <c r="AQ57" s="152"/>
      <c r="AR57" s="153">
        <v>1</v>
      </c>
      <c r="AS57" s="151">
        <v>1</v>
      </c>
      <c r="AT57" s="152"/>
      <c r="AU57" s="153"/>
      <c r="AV57" s="151"/>
      <c r="AW57" s="185"/>
      <c r="AX57" s="153">
        <v>1</v>
      </c>
      <c r="AY57" s="151">
        <v>1</v>
      </c>
      <c r="AZ57" s="152"/>
      <c r="BA57" s="153"/>
      <c r="BB57" s="151"/>
      <c r="BC57" s="152"/>
      <c r="BD57" s="153">
        <v>1</v>
      </c>
      <c r="BE57" s="151">
        <v>1</v>
      </c>
      <c r="BF57" s="152"/>
      <c r="BG57" s="153"/>
      <c r="BH57" s="155">
        <v>1</v>
      </c>
      <c r="BI57" s="152"/>
      <c r="BJ57" s="153"/>
    </row>
    <row r="58" spans="1:62" ht="22.5">
      <c r="A58" s="177">
        <f t="shared" si="0"/>
        <v>54</v>
      </c>
      <c r="B58" s="178">
        <v>18</v>
      </c>
      <c r="C58" s="179">
        <v>42013</v>
      </c>
      <c r="D58" s="180">
        <v>169</v>
      </c>
      <c r="E58" s="179">
        <v>41995</v>
      </c>
      <c r="F58" s="129" t="s">
        <v>594</v>
      </c>
      <c r="G58" s="181" t="s">
        <v>886</v>
      </c>
      <c r="H58" s="182" t="s">
        <v>735</v>
      </c>
      <c r="I58" s="155">
        <v>1</v>
      </c>
      <c r="J58" s="152"/>
      <c r="K58" s="153"/>
      <c r="L58" s="151">
        <v>1</v>
      </c>
      <c r="M58" s="152"/>
      <c r="N58" s="153"/>
      <c r="O58" s="151">
        <v>1</v>
      </c>
      <c r="P58" s="152"/>
      <c r="Q58" s="153"/>
      <c r="R58" s="151">
        <v>1</v>
      </c>
      <c r="S58" s="152"/>
      <c r="T58" s="153"/>
      <c r="U58" s="151">
        <v>1</v>
      </c>
      <c r="V58" s="152"/>
      <c r="W58" s="153"/>
      <c r="X58" s="151">
        <v>1</v>
      </c>
      <c r="Y58" s="152"/>
      <c r="Z58" s="153"/>
      <c r="AA58" s="151">
        <v>1</v>
      </c>
      <c r="AB58" s="152"/>
      <c r="AC58" s="153"/>
      <c r="AD58" s="151">
        <v>1</v>
      </c>
      <c r="AE58" s="152"/>
      <c r="AF58" s="153"/>
      <c r="AG58" s="151"/>
      <c r="AH58" s="152">
        <v>1</v>
      </c>
      <c r="AI58" s="153"/>
      <c r="AJ58" s="151">
        <v>1</v>
      </c>
      <c r="AK58" s="152"/>
      <c r="AL58" s="153"/>
      <c r="AM58" s="151">
        <v>1</v>
      </c>
      <c r="AN58" s="155"/>
      <c r="AO58" s="153"/>
      <c r="AP58" s="151"/>
      <c r="AQ58" s="152"/>
      <c r="AR58" s="153">
        <v>1</v>
      </c>
      <c r="AS58" s="151">
        <v>1</v>
      </c>
      <c r="AT58" s="152"/>
      <c r="AU58" s="153"/>
      <c r="AV58" s="151"/>
      <c r="AW58" s="185"/>
      <c r="AX58" s="153">
        <v>1</v>
      </c>
      <c r="AY58" s="151">
        <v>1</v>
      </c>
      <c r="AZ58" s="152"/>
      <c r="BA58" s="153"/>
      <c r="BB58" s="151"/>
      <c r="BC58" s="152"/>
      <c r="BD58" s="153">
        <v>1</v>
      </c>
      <c r="BE58" s="151"/>
      <c r="BF58" s="152"/>
      <c r="BG58" s="153">
        <v>1</v>
      </c>
      <c r="BH58" s="155">
        <v>1</v>
      </c>
      <c r="BI58" s="152"/>
      <c r="BJ58" s="153"/>
    </row>
    <row r="59" spans="1:63" ht="33.75">
      <c r="A59" s="177">
        <f t="shared" si="0"/>
        <v>55</v>
      </c>
      <c r="B59" s="178">
        <v>19</v>
      </c>
      <c r="C59" s="179">
        <v>42013</v>
      </c>
      <c r="D59" s="180">
        <v>170</v>
      </c>
      <c r="E59" s="179">
        <v>41996</v>
      </c>
      <c r="F59" s="129" t="s">
        <v>594</v>
      </c>
      <c r="G59" s="181" t="s">
        <v>886</v>
      </c>
      <c r="H59" s="182" t="s">
        <v>997</v>
      </c>
      <c r="I59" s="155">
        <v>1</v>
      </c>
      <c r="J59" s="152"/>
      <c r="K59" s="153"/>
      <c r="L59" s="151">
        <v>1</v>
      </c>
      <c r="M59" s="152"/>
      <c r="N59" s="153"/>
      <c r="O59" s="151">
        <v>1</v>
      </c>
      <c r="P59" s="152"/>
      <c r="Q59" s="153"/>
      <c r="R59" s="151">
        <v>1</v>
      </c>
      <c r="S59" s="152"/>
      <c r="T59" s="153"/>
      <c r="U59" s="151">
        <v>1</v>
      </c>
      <c r="V59" s="152"/>
      <c r="W59" s="153"/>
      <c r="X59" s="151">
        <v>1</v>
      </c>
      <c r="Y59" s="152"/>
      <c r="Z59" s="153"/>
      <c r="AA59" s="151">
        <v>1</v>
      </c>
      <c r="AB59" s="152"/>
      <c r="AC59" s="153"/>
      <c r="AD59" s="151"/>
      <c r="AE59" s="185">
        <v>1</v>
      </c>
      <c r="AF59" s="153"/>
      <c r="AG59" s="151"/>
      <c r="AH59" s="152">
        <v>1</v>
      </c>
      <c r="AI59" s="153"/>
      <c r="AJ59" s="151">
        <v>1</v>
      </c>
      <c r="AK59" s="152"/>
      <c r="AL59" s="153"/>
      <c r="AM59" s="151">
        <v>1</v>
      </c>
      <c r="AN59" s="155"/>
      <c r="AO59" s="153"/>
      <c r="AP59" s="151"/>
      <c r="AQ59" s="152"/>
      <c r="AR59" s="153">
        <v>1</v>
      </c>
      <c r="AS59" s="151">
        <v>1</v>
      </c>
      <c r="AT59" s="152"/>
      <c r="AU59" s="153"/>
      <c r="AV59" s="151"/>
      <c r="AW59" s="185"/>
      <c r="AX59" s="153">
        <v>1</v>
      </c>
      <c r="AY59" s="151">
        <v>1</v>
      </c>
      <c r="AZ59" s="152"/>
      <c r="BA59" s="153"/>
      <c r="BB59" s="151"/>
      <c r="BC59" s="152"/>
      <c r="BD59" s="153">
        <v>1</v>
      </c>
      <c r="BE59" s="151"/>
      <c r="BF59" s="152"/>
      <c r="BG59" s="153">
        <v>1</v>
      </c>
      <c r="BH59" s="155">
        <v>1</v>
      </c>
      <c r="BI59" s="152"/>
      <c r="BJ59" s="153"/>
      <c r="BK59" s="38" t="s">
        <v>754</v>
      </c>
    </row>
    <row r="60" spans="1:62" ht="22.5">
      <c r="A60" s="177">
        <f t="shared" si="0"/>
        <v>56</v>
      </c>
      <c r="B60" s="178">
        <v>20</v>
      </c>
      <c r="C60" s="179">
        <v>42013</v>
      </c>
      <c r="D60" s="180">
        <v>172</v>
      </c>
      <c r="E60" s="179">
        <v>41997</v>
      </c>
      <c r="F60" s="129" t="s">
        <v>594</v>
      </c>
      <c r="G60" s="181" t="s">
        <v>886</v>
      </c>
      <c r="H60" s="182" t="s">
        <v>1000</v>
      </c>
      <c r="I60" s="155">
        <v>1</v>
      </c>
      <c r="J60" s="152"/>
      <c r="K60" s="153"/>
      <c r="L60" s="151">
        <v>1</v>
      </c>
      <c r="M60" s="152"/>
      <c r="N60" s="153"/>
      <c r="O60" s="151">
        <v>1</v>
      </c>
      <c r="P60" s="152"/>
      <c r="Q60" s="153"/>
      <c r="R60" s="151">
        <v>1</v>
      </c>
      <c r="S60" s="152"/>
      <c r="T60" s="153"/>
      <c r="U60" s="151">
        <v>1</v>
      </c>
      <c r="V60" s="152"/>
      <c r="W60" s="153"/>
      <c r="X60" s="151">
        <v>1</v>
      </c>
      <c r="Y60" s="152"/>
      <c r="Z60" s="153"/>
      <c r="AA60" s="151">
        <v>1</v>
      </c>
      <c r="AB60" s="152"/>
      <c r="AC60" s="153"/>
      <c r="AD60" s="151">
        <v>1</v>
      </c>
      <c r="AE60" s="152"/>
      <c r="AF60" s="153"/>
      <c r="AG60" s="151">
        <v>1</v>
      </c>
      <c r="AH60" s="152"/>
      <c r="AI60" s="153"/>
      <c r="AJ60" s="151">
        <v>1</v>
      </c>
      <c r="AK60" s="152"/>
      <c r="AL60" s="153"/>
      <c r="AM60" s="151">
        <v>1</v>
      </c>
      <c r="AN60" s="155"/>
      <c r="AO60" s="153"/>
      <c r="AP60" s="151"/>
      <c r="AQ60" s="152"/>
      <c r="AR60" s="153">
        <v>1</v>
      </c>
      <c r="AS60" s="151">
        <v>1</v>
      </c>
      <c r="AT60" s="152"/>
      <c r="AU60" s="153"/>
      <c r="AV60" s="151"/>
      <c r="AW60" s="152"/>
      <c r="AX60" s="153">
        <v>1</v>
      </c>
      <c r="AY60" s="151">
        <v>1</v>
      </c>
      <c r="AZ60" s="152"/>
      <c r="BA60" s="153"/>
      <c r="BB60" s="151"/>
      <c r="BC60" s="152"/>
      <c r="BD60" s="153">
        <v>1</v>
      </c>
      <c r="BE60" s="151"/>
      <c r="BF60" s="152"/>
      <c r="BG60" s="153">
        <v>1</v>
      </c>
      <c r="BH60" s="155">
        <v>1</v>
      </c>
      <c r="BI60" s="152"/>
      <c r="BJ60" s="153"/>
    </row>
    <row r="61" spans="1:62" ht="33.75">
      <c r="A61" s="177">
        <f t="shared" si="0"/>
        <v>57</v>
      </c>
      <c r="B61" s="178">
        <v>21</v>
      </c>
      <c r="C61" s="179">
        <v>42013</v>
      </c>
      <c r="D61" s="180">
        <v>173</v>
      </c>
      <c r="E61" s="179">
        <v>42002</v>
      </c>
      <c r="F61" s="129" t="s">
        <v>594</v>
      </c>
      <c r="G61" s="181" t="s">
        <v>886</v>
      </c>
      <c r="H61" s="182" t="s">
        <v>998</v>
      </c>
      <c r="I61" s="155">
        <v>1</v>
      </c>
      <c r="J61" s="152"/>
      <c r="K61" s="153"/>
      <c r="L61" s="151">
        <v>1</v>
      </c>
      <c r="M61" s="152"/>
      <c r="N61" s="153"/>
      <c r="O61" s="151">
        <v>1</v>
      </c>
      <c r="P61" s="152"/>
      <c r="Q61" s="153"/>
      <c r="R61" s="151">
        <v>1</v>
      </c>
      <c r="S61" s="152"/>
      <c r="T61" s="153"/>
      <c r="U61" s="151">
        <v>1</v>
      </c>
      <c r="V61" s="152"/>
      <c r="W61" s="153"/>
      <c r="X61" s="151">
        <v>1</v>
      </c>
      <c r="Y61" s="152"/>
      <c r="Z61" s="153"/>
      <c r="AA61" s="151">
        <v>1</v>
      </c>
      <c r="AB61" s="152"/>
      <c r="AC61" s="153"/>
      <c r="AD61" s="151">
        <v>1</v>
      </c>
      <c r="AE61" s="152"/>
      <c r="AF61" s="153"/>
      <c r="AG61" s="151">
        <v>1</v>
      </c>
      <c r="AH61" s="152"/>
      <c r="AI61" s="153"/>
      <c r="AJ61" s="151">
        <v>1</v>
      </c>
      <c r="AK61" s="152"/>
      <c r="AL61" s="153"/>
      <c r="AM61" s="151">
        <v>1</v>
      </c>
      <c r="AN61" s="155"/>
      <c r="AO61" s="153"/>
      <c r="AP61" s="151"/>
      <c r="AQ61" s="152"/>
      <c r="AR61" s="153">
        <v>1</v>
      </c>
      <c r="AS61" s="151">
        <v>1</v>
      </c>
      <c r="AT61" s="152"/>
      <c r="AU61" s="153"/>
      <c r="AV61" s="151"/>
      <c r="AW61" s="152"/>
      <c r="AX61" s="153">
        <v>1</v>
      </c>
      <c r="AY61" s="151">
        <v>1</v>
      </c>
      <c r="AZ61" s="152"/>
      <c r="BA61" s="153"/>
      <c r="BB61" s="151"/>
      <c r="BC61" s="152"/>
      <c r="BD61" s="153">
        <v>1</v>
      </c>
      <c r="BE61" s="151"/>
      <c r="BF61" s="152"/>
      <c r="BG61" s="153">
        <v>1</v>
      </c>
      <c r="BH61" s="155">
        <v>1</v>
      </c>
      <c r="BI61" s="152"/>
      <c r="BJ61" s="153"/>
    </row>
    <row r="62" spans="1:62" ht="22.5">
      <c r="A62" s="177">
        <f t="shared" si="0"/>
        <v>58</v>
      </c>
      <c r="B62" s="178">
        <v>87</v>
      </c>
      <c r="C62" s="179">
        <v>42025</v>
      </c>
      <c r="D62" s="180">
        <v>174</v>
      </c>
      <c r="E62" s="179">
        <v>42002</v>
      </c>
      <c r="F62" s="129" t="s">
        <v>594</v>
      </c>
      <c r="G62" s="181" t="s">
        <v>886</v>
      </c>
      <c r="H62" s="182" t="s">
        <v>510</v>
      </c>
      <c r="I62" s="155">
        <v>1</v>
      </c>
      <c r="J62" s="152"/>
      <c r="K62" s="153"/>
      <c r="L62" s="151">
        <v>1</v>
      </c>
      <c r="M62" s="152"/>
      <c r="N62" s="153"/>
      <c r="O62" s="151">
        <v>1</v>
      </c>
      <c r="P62" s="152"/>
      <c r="Q62" s="153"/>
      <c r="R62" s="151">
        <v>1</v>
      </c>
      <c r="S62" s="152"/>
      <c r="T62" s="153"/>
      <c r="U62" s="151">
        <v>1</v>
      </c>
      <c r="V62" s="152"/>
      <c r="W62" s="153"/>
      <c r="X62" s="151">
        <v>1</v>
      </c>
      <c r="Y62" s="152"/>
      <c r="Z62" s="153"/>
      <c r="AA62" s="151">
        <v>1</v>
      </c>
      <c r="AB62" s="152"/>
      <c r="AC62" s="153"/>
      <c r="AD62" s="151">
        <v>1</v>
      </c>
      <c r="AE62" s="152"/>
      <c r="AF62" s="153"/>
      <c r="AG62" s="151">
        <v>1</v>
      </c>
      <c r="AH62" s="152"/>
      <c r="AI62" s="153"/>
      <c r="AJ62" s="151">
        <v>1</v>
      </c>
      <c r="AK62" s="152"/>
      <c r="AL62" s="153"/>
      <c r="AM62" s="151">
        <v>1</v>
      </c>
      <c r="AN62" s="155"/>
      <c r="AO62" s="153"/>
      <c r="AP62" s="151"/>
      <c r="AQ62" s="152"/>
      <c r="AR62" s="153">
        <v>1</v>
      </c>
      <c r="AS62" s="151">
        <v>1</v>
      </c>
      <c r="AT62" s="152"/>
      <c r="AU62" s="153"/>
      <c r="AV62" s="151"/>
      <c r="AW62" s="152"/>
      <c r="AX62" s="153">
        <v>1</v>
      </c>
      <c r="AY62" s="151">
        <v>1</v>
      </c>
      <c r="AZ62" s="152"/>
      <c r="BA62" s="153"/>
      <c r="BB62" s="151"/>
      <c r="BC62" s="152"/>
      <c r="BD62" s="153">
        <v>1</v>
      </c>
      <c r="BE62" s="151"/>
      <c r="BF62" s="152"/>
      <c r="BG62" s="153">
        <v>1</v>
      </c>
      <c r="BH62" s="155">
        <v>1</v>
      </c>
      <c r="BI62" s="152"/>
      <c r="BJ62" s="153"/>
    </row>
    <row r="63" spans="1:62" ht="22.5">
      <c r="A63" s="177">
        <f t="shared" si="0"/>
        <v>59</v>
      </c>
      <c r="B63" s="178">
        <v>88</v>
      </c>
      <c r="C63" s="179">
        <v>42025</v>
      </c>
      <c r="D63" s="180">
        <v>176</v>
      </c>
      <c r="E63" s="179">
        <v>42002</v>
      </c>
      <c r="F63" s="129" t="s">
        <v>594</v>
      </c>
      <c r="G63" s="181" t="s">
        <v>886</v>
      </c>
      <c r="H63" s="182" t="s">
        <v>474</v>
      </c>
      <c r="I63" s="155">
        <v>1</v>
      </c>
      <c r="J63" s="152"/>
      <c r="K63" s="153"/>
      <c r="L63" s="151">
        <v>1</v>
      </c>
      <c r="M63" s="152"/>
      <c r="N63" s="153"/>
      <c r="O63" s="151">
        <v>1</v>
      </c>
      <c r="P63" s="152"/>
      <c r="Q63" s="153"/>
      <c r="R63" s="151">
        <v>1</v>
      </c>
      <c r="S63" s="152"/>
      <c r="T63" s="153"/>
      <c r="U63" s="151">
        <v>1</v>
      </c>
      <c r="V63" s="152"/>
      <c r="W63" s="153"/>
      <c r="X63" s="151">
        <v>1</v>
      </c>
      <c r="Y63" s="152"/>
      <c r="Z63" s="153"/>
      <c r="AA63" s="151">
        <v>1</v>
      </c>
      <c r="AB63" s="152"/>
      <c r="AC63" s="153"/>
      <c r="AD63" s="151">
        <v>1</v>
      </c>
      <c r="AE63" s="152"/>
      <c r="AF63" s="153"/>
      <c r="AG63" s="151">
        <v>1</v>
      </c>
      <c r="AH63" s="152"/>
      <c r="AI63" s="153"/>
      <c r="AJ63" s="151">
        <v>1</v>
      </c>
      <c r="AK63" s="152"/>
      <c r="AL63" s="153"/>
      <c r="AM63" s="151">
        <v>1</v>
      </c>
      <c r="AN63" s="155"/>
      <c r="AO63" s="153"/>
      <c r="AP63" s="151"/>
      <c r="AQ63" s="152"/>
      <c r="AR63" s="153">
        <v>1</v>
      </c>
      <c r="AS63" s="151">
        <v>1</v>
      </c>
      <c r="AT63" s="152"/>
      <c r="AU63" s="153"/>
      <c r="AV63" s="151"/>
      <c r="AW63" s="152"/>
      <c r="AX63" s="153">
        <v>1</v>
      </c>
      <c r="AY63" s="151">
        <v>1</v>
      </c>
      <c r="AZ63" s="152"/>
      <c r="BA63" s="153"/>
      <c r="BB63" s="151"/>
      <c r="BC63" s="152"/>
      <c r="BD63" s="153">
        <v>1</v>
      </c>
      <c r="BE63" s="151"/>
      <c r="BF63" s="152"/>
      <c r="BG63" s="153">
        <v>1</v>
      </c>
      <c r="BH63" s="155">
        <v>1</v>
      </c>
      <c r="BI63" s="152"/>
      <c r="BJ63" s="153"/>
    </row>
    <row r="64" spans="1:62" ht="22.5">
      <c r="A64" s="177">
        <f t="shared" si="0"/>
        <v>60</v>
      </c>
      <c r="B64" s="178">
        <v>89</v>
      </c>
      <c r="C64" s="188">
        <v>42025</v>
      </c>
      <c r="D64" s="180">
        <v>177</v>
      </c>
      <c r="E64" s="188">
        <v>42002</v>
      </c>
      <c r="F64" s="129" t="s">
        <v>594</v>
      </c>
      <c r="G64" s="181" t="s">
        <v>886</v>
      </c>
      <c r="H64" s="182" t="s">
        <v>475</v>
      </c>
      <c r="I64" s="155">
        <v>1</v>
      </c>
      <c r="J64" s="152"/>
      <c r="K64" s="153"/>
      <c r="L64" s="151">
        <v>1</v>
      </c>
      <c r="M64" s="152"/>
      <c r="N64" s="153"/>
      <c r="O64" s="151">
        <v>1</v>
      </c>
      <c r="P64" s="152"/>
      <c r="Q64" s="153"/>
      <c r="R64" s="151">
        <v>1</v>
      </c>
      <c r="S64" s="152"/>
      <c r="T64" s="153"/>
      <c r="U64" s="151">
        <v>1</v>
      </c>
      <c r="V64" s="152"/>
      <c r="W64" s="153"/>
      <c r="X64" s="151">
        <v>1</v>
      </c>
      <c r="Y64" s="152"/>
      <c r="Z64" s="153"/>
      <c r="AA64" s="151">
        <v>1</v>
      </c>
      <c r="AB64" s="152"/>
      <c r="AC64" s="153"/>
      <c r="AD64" s="151">
        <v>1</v>
      </c>
      <c r="AE64" s="152"/>
      <c r="AF64" s="153"/>
      <c r="AG64" s="151">
        <v>1</v>
      </c>
      <c r="AH64" s="152"/>
      <c r="AI64" s="153"/>
      <c r="AJ64" s="151">
        <v>1</v>
      </c>
      <c r="AK64" s="152"/>
      <c r="AL64" s="153"/>
      <c r="AM64" s="151">
        <v>1</v>
      </c>
      <c r="AN64" s="155"/>
      <c r="AO64" s="153"/>
      <c r="AP64" s="151"/>
      <c r="AQ64" s="152"/>
      <c r="AR64" s="153">
        <v>1</v>
      </c>
      <c r="AS64" s="151">
        <v>1</v>
      </c>
      <c r="AT64" s="152"/>
      <c r="AU64" s="153"/>
      <c r="AV64" s="151"/>
      <c r="AW64" s="152"/>
      <c r="AX64" s="153">
        <v>1</v>
      </c>
      <c r="AY64" s="151">
        <v>1</v>
      </c>
      <c r="AZ64" s="152"/>
      <c r="BA64" s="153"/>
      <c r="BB64" s="151"/>
      <c r="BC64" s="152"/>
      <c r="BD64" s="153">
        <v>1</v>
      </c>
      <c r="BE64" s="151"/>
      <c r="BF64" s="152"/>
      <c r="BG64" s="153">
        <v>1</v>
      </c>
      <c r="BH64" s="155">
        <v>1</v>
      </c>
      <c r="BI64" s="152"/>
      <c r="BJ64" s="153"/>
    </row>
    <row r="65" spans="1:62" ht="135">
      <c r="A65" s="177">
        <f t="shared" si="0"/>
        <v>61</v>
      </c>
      <c r="B65" s="189">
        <v>90</v>
      </c>
      <c r="C65" s="190">
        <v>42025</v>
      </c>
      <c r="D65" s="191">
        <v>179</v>
      </c>
      <c r="E65" s="190">
        <v>42004</v>
      </c>
      <c r="F65" s="192" t="s">
        <v>594</v>
      </c>
      <c r="G65" s="181" t="s">
        <v>886</v>
      </c>
      <c r="H65" s="187" t="s">
        <v>320</v>
      </c>
      <c r="I65" s="193">
        <v>1</v>
      </c>
      <c r="J65" s="194"/>
      <c r="K65" s="166"/>
      <c r="L65" s="195">
        <v>1</v>
      </c>
      <c r="M65" s="194"/>
      <c r="N65" s="166"/>
      <c r="O65" s="195">
        <v>1</v>
      </c>
      <c r="P65" s="194"/>
      <c r="Q65" s="166"/>
      <c r="R65" s="195">
        <v>1</v>
      </c>
      <c r="S65" s="194"/>
      <c r="T65" s="166"/>
      <c r="U65" s="195">
        <v>1</v>
      </c>
      <c r="V65" s="194"/>
      <c r="W65" s="166"/>
      <c r="X65" s="195">
        <v>1</v>
      </c>
      <c r="Y65" s="194"/>
      <c r="Z65" s="166"/>
      <c r="AA65" s="195">
        <v>1</v>
      </c>
      <c r="AB65" s="194"/>
      <c r="AC65" s="166"/>
      <c r="AD65" s="195"/>
      <c r="AE65" s="196">
        <v>1</v>
      </c>
      <c r="AF65" s="166"/>
      <c r="AG65" s="195"/>
      <c r="AH65" s="196">
        <v>1</v>
      </c>
      <c r="AI65" s="166"/>
      <c r="AJ65" s="195">
        <v>1</v>
      </c>
      <c r="AK65" s="194"/>
      <c r="AL65" s="166"/>
      <c r="AM65" s="195">
        <v>1</v>
      </c>
      <c r="AN65" s="193"/>
      <c r="AO65" s="166"/>
      <c r="AP65" s="195"/>
      <c r="AQ65" s="194"/>
      <c r="AR65" s="166">
        <v>1</v>
      </c>
      <c r="AS65" s="195">
        <v>1</v>
      </c>
      <c r="AT65" s="194"/>
      <c r="AU65" s="166"/>
      <c r="AV65" s="195"/>
      <c r="AW65" s="194"/>
      <c r="AX65" s="166">
        <v>1</v>
      </c>
      <c r="AY65" s="195">
        <v>1</v>
      </c>
      <c r="AZ65" s="194"/>
      <c r="BA65" s="166"/>
      <c r="BB65" s="195"/>
      <c r="BC65" s="194"/>
      <c r="BD65" s="166">
        <v>1</v>
      </c>
      <c r="BE65" s="195"/>
      <c r="BF65" s="194"/>
      <c r="BG65" s="197">
        <v>1</v>
      </c>
      <c r="BH65" s="195">
        <v>1</v>
      </c>
      <c r="BI65" s="194"/>
      <c r="BJ65" s="166"/>
    </row>
    <row r="66" spans="1:63" ht="33.75">
      <c r="A66" s="177">
        <f t="shared" si="0"/>
        <v>62</v>
      </c>
      <c r="B66" s="198">
        <v>1039</v>
      </c>
      <c r="C66" s="199">
        <v>42235</v>
      </c>
      <c r="D66" s="200">
        <v>209</v>
      </c>
      <c r="E66" s="199">
        <v>42201</v>
      </c>
      <c r="F66" s="192" t="s">
        <v>594</v>
      </c>
      <c r="G66" s="181" t="s">
        <v>886</v>
      </c>
      <c r="H66" s="201" t="s">
        <v>981</v>
      </c>
      <c r="I66" s="202">
        <v>1</v>
      </c>
      <c r="J66" s="203"/>
      <c r="K66" s="204"/>
      <c r="L66" s="202">
        <v>1</v>
      </c>
      <c r="M66" s="203"/>
      <c r="N66" s="204"/>
      <c r="O66" s="205">
        <v>1</v>
      </c>
      <c r="P66" s="203"/>
      <c r="Q66" s="203"/>
      <c r="R66" s="202">
        <v>1</v>
      </c>
      <c r="S66" s="203"/>
      <c r="T66" s="204"/>
      <c r="U66" s="205">
        <v>1</v>
      </c>
      <c r="V66" s="203"/>
      <c r="W66" s="203"/>
      <c r="X66" s="202">
        <v>1</v>
      </c>
      <c r="Y66" s="203"/>
      <c r="Z66" s="204"/>
      <c r="AA66" s="205">
        <v>1</v>
      </c>
      <c r="AB66" s="203"/>
      <c r="AC66" s="203"/>
      <c r="AD66" s="202">
        <v>1</v>
      </c>
      <c r="AE66" s="203"/>
      <c r="AF66" s="204"/>
      <c r="AG66" s="205">
        <v>1</v>
      </c>
      <c r="AH66" s="203"/>
      <c r="AI66" s="177"/>
      <c r="AJ66" s="202">
        <v>1</v>
      </c>
      <c r="AK66" s="203"/>
      <c r="AL66" s="204"/>
      <c r="AM66" s="202">
        <v>1</v>
      </c>
      <c r="AN66" s="205"/>
      <c r="AO66" s="177"/>
      <c r="AP66" s="202"/>
      <c r="AQ66" s="203"/>
      <c r="AR66" s="204">
        <v>1</v>
      </c>
      <c r="AS66" s="205">
        <v>1</v>
      </c>
      <c r="AT66" s="203"/>
      <c r="AU66" s="177"/>
      <c r="AV66" s="202"/>
      <c r="AW66" s="203"/>
      <c r="AX66" s="204">
        <v>1</v>
      </c>
      <c r="AY66" s="205">
        <v>1</v>
      </c>
      <c r="AZ66" s="203"/>
      <c r="BA66" s="177"/>
      <c r="BB66" s="202"/>
      <c r="BC66" s="206">
        <v>1</v>
      </c>
      <c r="BD66" s="204"/>
      <c r="BE66" s="205"/>
      <c r="BF66" s="203"/>
      <c r="BG66" s="177">
        <v>1</v>
      </c>
      <c r="BH66" s="202">
        <v>1</v>
      </c>
      <c r="BI66" s="203"/>
      <c r="BJ66" s="204"/>
      <c r="BK66" s="38" t="s">
        <v>754</v>
      </c>
    </row>
    <row r="67" spans="1:62" ht="33.75">
      <c r="A67" s="177">
        <f t="shared" si="0"/>
        <v>63</v>
      </c>
      <c r="B67" s="198">
        <v>1051</v>
      </c>
      <c r="C67" s="199">
        <v>42235</v>
      </c>
      <c r="D67" s="200">
        <v>231</v>
      </c>
      <c r="E67" s="199">
        <v>42220</v>
      </c>
      <c r="F67" s="192" t="s">
        <v>594</v>
      </c>
      <c r="G67" s="181" t="s">
        <v>886</v>
      </c>
      <c r="H67" s="201" t="s">
        <v>558</v>
      </c>
      <c r="I67" s="202">
        <v>1</v>
      </c>
      <c r="J67" s="203"/>
      <c r="K67" s="204"/>
      <c r="L67" s="202">
        <v>1</v>
      </c>
      <c r="M67" s="203"/>
      <c r="N67" s="204"/>
      <c r="O67" s="205">
        <v>1</v>
      </c>
      <c r="P67" s="203"/>
      <c r="Q67" s="203"/>
      <c r="R67" s="202">
        <v>1</v>
      </c>
      <c r="S67" s="203"/>
      <c r="T67" s="204"/>
      <c r="U67" s="205">
        <v>1</v>
      </c>
      <c r="V67" s="203"/>
      <c r="W67" s="203"/>
      <c r="X67" s="202">
        <v>1</v>
      </c>
      <c r="Y67" s="203"/>
      <c r="Z67" s="204"/>
      <c r="AA67" s="205"/>
      <c r="AB67" s="203"/>
      <c r="AC67" s="203"/>
      <c r="AD67" s="202">
        <v>1</v>
      </c>
      <c r="AE67" s="203"/>
      <c r="AF67" s="204"/>
      <c r="AG67" s="205">
        <v>1</v>
      </c>
      <c r="AH67" s="203"/>
      <c r="AI67" s="177"/>
      <c r="AJ67" s="202">
        <v>1</v>
      </c>
      <c r="AK67" s="203"/>
      <c r="AL67" s="204"/>
      <c r="AM67" s="202">
        <v>1</v>
      </c>
      <c r="AN67" s="205"/>
      <c r="AO67" s="177"/>
      <c r="AP67" s="202"/>
      <c r="AQ67" s="203"/>
      <c r="AR67" s="204">
        <v>1</v>
      </c>
      <c r="AS67" s="205">
        <v>1</v>
      </c>
      <c r="AT67" s="203"/>
      <c r="AU67" s="177"/>
      <c r="AV67" s="202"/>
      <c r="AW67" s="203"/>
      <c r="AX67" s="204">
        <v>1</v>
      </c>
      <c r="AY67" s="205">
        <v>1</v>
      </c>
      <c r="AZ67" s="203"/>
      <c r="BA67" s="177"/>
      <c r="BB67" s="202"/>
      <c r="BC67" s="206">
        <v>1</v>
      </c>
      <c r="BD67" s="204"/>
      <c r="BE67" s="205"/>
      <c r="BF67" s="203"/>
      <c r="BG67" s="177">
        <v>1</v>
      </c>
      <c r="BH67" s="202">
        <v>1</v>
      </c>
      <c r="BI67" s="203"/>
      <c r="BJ67" s="204"/>
    </row>
    <row r="68" spans="9:60" ht="12.75">
      <c r="I68" s="47">
        <f>SUM(I5:I67)</f>
        <v>63</v>
      </c>
      <c r="L68" s="47">
        <f>SUM(L5:L67)</f>
        <v>63</v>
      </c>
      <c r="O68" s="47">
        <f>SUM(O5:O67)</f>
        <v>63</v>
      </c>
      <c r="R68" s="47">
        <f>SUM(R5:R67)</f>
        <v>62</v>
      </c>
      <c r="U68" s="47">
        <f>SUM(U5:U67)</f>
        <v>62</v>
      </c>
      <c r="X68" s="47">
        <f>SUM(X5:X67)</f>
        <v>57</v>
      </c>
      <c r="Z68" s="47">
        <f>SUM(Z5:Z67)</f>
        <v>6</v>
      </c>
      <c r="AA68" s="47">
        <f>SUM(AA5:AA67)</f>
        <v>56</v>
      </c>
      <c r="AC68" s="47">
        <f>SUM(AC5:AC67)</f>
        <v>6</v>
      </c>
      <c r="AD68" s="47">
        <f>SUM(AD5:AD67)</f>
        <v>54</v>
      </c>
      <c r="AE68" s="47">
        <f>SUM(AE5:AE67)</f>
        <v>9</v>
      </c>
      <c r="AG68" s="47">
        <f>SUM(AG5:AG67)</f>
        <v>57</v>
      </c>
      <c r="AH68" s="47">
        <f>SUM(AH5:AH67)</f>
        <v>6</v>
      </c>
      <c r="AJ68" s="47">
        <f>SUM(AJ5:AJ67)</f>
        <v>63</v>
      </c>
      <c r="AM68" s="47">
        <f>SUM(AM5:AM67)</f>
        <v>58</v>
      </c>
      <c r="AO68" s="47">
        <f>SUM(AO5:AO67)</f>
        <v>5</v>
      </c>
      <c r="AP68" s="47">
        <f>SUM(AP5:AP67)</f>
        <v>1</v>
      </c>
      <c r="AR68" s="47">
        <f>SUM(AR5:AR67)</f>
        <v>61</v>
      </c>
      <c r="AS68" s="47">
        <f>SUM(AS5:AS67)</f>
        <v>55</v>
      </c>
      <c r="AV68" s="47">
        <f>SUM(AV5:AV67)</f>
        <v>7</v>
      </c>
      <c r="AW68" s="47">
        <f>SUM(AW5:AW67)</f>
        <v>2</v>
      </c>
      <c r="AX68" s="47">
        <f>SUM(AX5:AX67)</f>
        <v>53</v>
      </c>
      <c r="AY68" s="47">
        <f>SUM(AY5:AY67)</f>
        <v>56</v>
      </c>
      <c r="BC68" s="47">
        <f>SUM(BC5:BC67)</f>
        <v>24</v>
      </c>
      <c r="BD68" s="47">
        <f>SUM(BD5:BD67)</f>
        <v>38</v>
      </c>
      <c r="BE68" s="47">
        <f>SUM(BE5:BE67)</f>
        <v>7</v>
      </c>
      <c r="BG68" s="47">
        <f>SUM(BG5:BG67)</f>
        <v>54</v>
      </c>
      <c r="BH68" s="47">
        <f>SUM(BH5:BH67)</f>
        <v>63</v>
      </c>
    </row>
  </sheetData>
  <mergeCells count="19">
    <mergeCell ref="BH3:BJ3"/>
    <mergeCell ref="AP3:AR3"/>
    <mergeCell ref="AS3:AU3"/>
    <mergeCell ref="AV3:AX3"/>
    <mergeCell ref="AY3:BA3"/>
    <mergeCell ref="AJ3:AL3"/>
    <mergeCell ref="AM3:AO3"/>
    <mergeCell ref="BB3:BD3"/>
    <mergeCell ref="BE3:BG3"/>
    <mergeCell ref="I2:BJ2"/>
    <mergeCell ref="I3:K3"/>
    <mergeCell ref="L3:N3"/>
    <mergeCell ref="R3:T3"/>
    <mergeCell ref="U3:W3"/>
    <mergeCell ref="X3:Z3"/>
    <mergeCell ref="AA3:AC3"/>
    <mergeCell ref="AD3:AF3"/>
    <mergeCell ref="AG3:AI3"/>
    <mergeCell ref="O3:Q3"/>
  </mergeCells>
  <printOptions/>
  <pageMargins left="0.36" right="0.66" top="1" bottom="1" header="0.5" footer="0.5"/>
  <pageSetup horizontalDpi="600" verticalDpi="600" orientation="landscape" paperSize="8" scale="80" r:id="rId1"/>
  <headerFooter alignWithMargins="0">
    <oddHeader>&amp;C&amp;"Arial,Grassetto"COMUNE DI CORATO
Città Metropolitana di Bari</oddHeader>
    <oddFooter>&amp;C&amp;P&amp;RUfficio del Segretario Generale
Controlli Interni</oddFooter>
  </headerFooter>
</worksheet>
</file>

<file path=xl/worksheets/sheet9.xml><?xml version="1.0" encoding="utf-8"?>
<worksheet xmlns="http://schemas.openxmlformats.org/spreadsheetml/2006/main" xmlns:r="http://schemas.openxmlformats.org/officeDocument/2006/relationships">
  <dimension ref="A1:EB10"/>
  <sheetViews>
    <sheetView workbookViewId="0" topLeftCell="CQ1">
      <pane ySplit="4" topLeftCell="BM5" activePane="bottomLeft" state="frozen"/>
      <selection pane="topLeft" activeCell="A1" sqref="A1"/>
      <selection pane="bottomLeft" activeCell="A1" sqref="A1:EA9"/>
    </sheetView>
  </sheetViews>
  <sheetFormatPr defaultColWidth="9.140625" defaultRowHeight="12.75"/>
  <cols>
    <col min="1" max="1" width="4.7109375" style="47" bestFit="1" customWidth="1"/>
    <col min="2" max="2" width="7.00390625" style="47" bestFit="1" customWidth="1"/>
    <col min="3" max="3" width="8.7109375" style="47" bestFit="1" customWidth="1"/>
    <col min="4" max="4" width="6.8515625" style="47" bestFit="1" customWidth="1"/>
    <col min="5" max="5" width="8.7109375" style="47" bestFit="1" customWidth="1"/>
    <col min="6" max="6" width="5.140625" style="47" bestFit="1" customWidth="1"/>
    <col min="7" max="7" width="10.7109375" style="47" bestFit="1" customWidth="1"/>
    <col min="8" max="8" width="35.7109375" style="47" customWidth="1"/>
    <col min="9" max="9" width="2.421875" style="47" bestFit="1" customWidth="1"/>
    <col min="10" max="10" width="3.00390625" style="47" bestFit="1" customWidth="1"/>
    <col min="11" max="11" width="6.421875" style="47" bestFit="1" customWidth="1"/>
    <col min="12" max="12" width="2.421875" style="47" bestFit="1" customWidth="1"/>
    <col min="13" max="13" width="3.00390625" style="47" bestFit="1" customWidth="1"/>
    <col min="14" max="14" width="6.421875" style="47" bestFit="1" customWidth="1"/>
    <col min="15" max="15" width="2.421875" style="47" bestFit="1" customWidth="1"/>
    <col min="16" max="16" width="3.00390625" style="47" bestFit="1" customWidth="1"/>
    <col min="17" max="17" width="6.421875" style="47" bestFit="1" customWidth="1"/>
    <col min="18" max="18" width="2.421875" style="47" bestFit="1" customWidth="1"/>
    <col min="19" max="19" width="3.00390625" style="47" bestFit="1" customWidth="1"/>
    <col min="20" max="20" width="6.421875" style="47" bestFit="1" customWidth="1"/>
    <col min="21" max="21" width="2.421875" style="47" bestFit="1" customWidth="1"/>
    <col min="22" max="22" width="3.00390625" style="47" bestFit="1" customWidth="1"/>
    <col min="23" max="23" width="6.421875" style="47" bestFit="1" customWidth="1"/>
    <col min="24" max="24" width="2.421875" style="47" bestFit="1" customWidth="1"/>
    <col min="25" max="25" width="3.00390625" style="47" bestFit="1" customWidth="1"/>
    <col min="26" max="26" width="6.421875" style="47" bestFit="1" customWidth="1"/>
    <col min="27" max="27" width="2.421875" style="47" bestFit="1" customWidth="1"/>
    <col min="28" max="28" width="3.00390625" style="47" bestFit="1" customWidth="1"/>
    <col min="29" max="29" width="6.421875" style="47" bestFit="1" customWidth="1"/>
    <col min="30" max="30" width="2.421875" style="47" bestFit="1" customWidth="1"/>
    <col min="31" max="31" width="3.00390625" style="47" bestFit="1" customWidth="1"/>
    <col min="32" max="32" width="6.421875" style="47" bestFit="1" customWidth="1"/>
    <col min="33" max="33" width="2.421875" style="47" bestFit="1" customWidth="1"/>
    <col min="34" max="34" width="3.00390625" style="47" bestFit="1" customWidth="1"/>
    <col min="35" max="35" width="6.421875" style="47" bestFit="1" customWidth="1"/>
    <col min="36" max="36" width="2.421875" style="47" bestFit="1" customWidth="1"/>
    <col min="37" max="37" width="3.00390625" style="47" bestFit="1" customWidth="1"/>
    <col min="38" max="38" width="6.421875" style="47" bestFit="1" customWidth="1"/>
    <col min="39" max="39" width="2.421875" style="47" bestFit="1" customWidth="1"/>
    <col min="40" max="40" width="3.00390625" style="47" bestFit="1" customWidth="1"/>
    <col min="41" max="41" width="6.421875" style="47" bestFit="1" customWidth="1"/>
    <col min="42" max="42" width="2.421875" style="47" bestFit="1" customWidth="1"/>
    <col min="43" max="43" width="3.00390625" style="47" bestFit="1" customWidth="1"/>
    <col min="44" max="44" width="6.421875" style="47" bestFit="1" customWidth="1"/>
    <col min="45" max="45" width="2.421875" style="47" bestFit="1" customWidth="1"/>
    <col min="46" max="46" width="3.00390625" style="47" bestFit="1" customWidth="1"/>
    <col min="47" max="47" width="6.421875" style="47" bestFit="1" customWidth="1"/>
    <col min="48" max="48" width="2.421875" style="47" bestFit="1" customWidth="1"/>
    <col min="49" max="49" width="3.00390625" style="47" bestFit="1" customWidth="1"/>
    <col min="50" max="50" width="6.421875" style="47" bestFit="1" customWidth="1"/>
    <col min="51" max="51" width="2.421875" style="47" bestFit="1" customWidth="1"/>
    <col min="52" max="52" width="3.00390625" style="47" bestFit="1" customWidth="1"/>
    <col min="53" max="53" width="6.421875" style="47" bestFit="1" customWidth="1"/>
    <col min="54" max="54" width="2.421875" style="47" bestFit="1" customWidth="1"/>
    <col min="55" max="55" width="3.00390625" style="47" bestFit="1" customWidth="1"/>
    <col min="56" max="56" width="6.421875" style="47" bestFit="1" customWidth="1"/>
    <col min="57" max="57" width="2.421875" style="47" bestFit="1" customWidth="1"/>
    <col min="58" max="58" width="3.00390625" style="47" bestFit="1" customWidth="1"/>
    <col min="59" max="59" width="6.421875" style="47" bestFit="1" customWidth="1"/>
    <col min="60" max="60" width="2.421875" style="47" bestFit="1" customWidth="1"/>
    <col min="61" max="61" width="3.00390625" style="47" bestFit="1" customWidth="1"/>
    <col min="62" max="62" width="6.421875" style="47" bestFit="1" customWidth="1"/>
    <col min="63" max="63" width="2.421875" style="47" bestFit="1" customWidth="1"/>
    <col min="64" max="64" width="3.00390625" style="47" bestFit="1" customWidth="1"/>
    <col min="65" max="65" width="6.421875" style="47" bestFit="1" customWidth="1"/>
    <col min="66" max="66" width="2.421875" style="47" bestFit="1" customWidth="1"/>
    <col min="67" max="67" width="3.00390625" style="47" bestFit="1" customWidth="1"/>
    <col min="68" max="68" width="6.421875" style="47" bestFit="1" customWidth="1"/>
    <col min="69" max="69" width="2.421875" style="47" bestFit="1" customWidth="1"/>
    <col min="70" max="70" width="3.00390625" style="47" bestFit="1" customWidth="1"/>
    <col min="71" max="71" width="6.421875" style="47" bestFit="1" customWidth="1"/>
    <col min="72" max="72" width="2.421875" style="47" bestFit="1" customWidth="1"/>
    <col min="73" max="73" width="3.00390625" style="47" bestFit="1" customWidth="1"/>
    <col min="74" max="74" width="6.421875" style="47" bestFit="1" customWidth="1"/>
    <col min="75" max="75" width="2.421875" style="47" bestFit="1" customWidth="1"/>
    <col min="76" max="76" width="3.00390625" style="47" bestFit="1" customWidth="1"/>
    <col min="77" max="77" width="6.421875" style="47" bestFit="1" customWidth="1"/>
    <col min="78" max="78" width="2.421875" style="47" bestFit="1" customWidth="1"/>
    <col min="79" max="79" width="3.00390625" style="47" bestFit="1" customWidth="1"/>
    <col min="80" max="80" width="6.421875" style="47" bestFit="1" customWidth="1"/>
    <col min="81" max="81" width="2.421875" style="47" bestFit="1" customWidth="1"/>
    <col min="82" max="82" width="3.00390625" style="47" bestFit="1" customWidth="1"/>
    <col min="83" max="83" width="6.421875" style="47" bestFit="1" customWidth="1"/>
    <col min="84" max="84" width="2.421875" style="47" bestFit="1" customWidth="1"/>
    <col min="85" max="85" width="3.00390625" style="47" bestFit="1" customWidth="1"/>
    <col min="86" max="86" width="6.421875" style="47" bestFit="1" customWidth="1"/>
    <col min="87" max="87" width="2.421875" style="47" bestFit="1" customWidth="1"/>
    <col min="88" max="88" width="3.00390625" style="47" bestFit="1" customWidth="1"/>
    <col min="89" max="89" width="6.421875" style="47" bestFit="1" customWidth="1"/>
    <col min="90" max="90" width="2.421875" style="47" bestFit="1" customWidth="1"/>
    <col min="91" max="91" width="3.00390625" style="47" bestFit="1" customWidth="1"/>
    <col min="92" max="92" width="6.421875" style="47" bestFit="1" customWidth="1"/>
    <col min="93" max="93" width="2.421875" style="47" bestFit="1" customWidth="1"/>
    <col min="94" max="94" width="3.00390625" style="47" bestFit="1" customWidth="1"/>
    <col min="95" max="95" width="6.421875" style="47" bestFit="1" customWidth="1"/>
    <col min="96" max="96" width="2.421875" style="47" bestFit="1" customWidth="1"/>
    <col min="97" max="97" width="3.00390625" style="47" bestFit="1" customWidth="1"/>
    <col min="98" max="98" width="6.421875" style="47" bestFit="1" customWidth="1"/>
    <col min="99" max="99" width="2.421875" style="47" bestFit="1" customWidth="1"/>
    <col min="100" max="100" width="3.00390625" style="47" bestFit="1" customWidth="1"/>
    <col min="101" max="101" width="6.421875" style="47" bestFit="1" customWidth="1"/>
    <col min="102" max="102" width="2.421875" style="47" bestFit="1" customWidth="1"/>
    <col min="103" max="103" width="3.00390625" style="47" bestFit="1" customWidth="1"/>
    <col min="104" max="104" width="6.421875" style="47" bestFit="1" customWidth="1"/>
    <col min="105" max="105" width="2.421875" style="47" bestFit="1" customWidth="1"/>
    <col min="106" max="106" width="3.00390625" style="47" bestFit="1" customWidth="1"/>
    <col min="107" max="107" width="6.421875" style="47" bestFit="1" customWidth="1"/>
    <col min="108" max="108" width="2.421875" style="47" bestFit="1" customWidth="1"/>
    <col min="109" max="109" width="3.00390625" style="47" bestFit="1" customWidth="1"/>
    <col min="110" max="110" width="6.421875" style="47" bestFit="1" customWidth="1"/>
    <col min="111" max="111" width="2.421875" style="47" bestFit="1" customWidth="1"/>
    <col min="112" max="112" width="3.00390625" style="47" bestFit="1" customWidth="1"/>
    <col min="113" max="113" width="6.421875" style="47" bestFit="1" customWidth="1"/>
    <col min="114" max="114" width="2.421875" style="47" bestFit="1" customWidth="1"/>
    <col min="115" max="115" width="1.8515625" style="47" customWidth="1"/>
    <col min="116" max="116" width="6.421875" style="47" bestFit="1" customWidth="1"/>
    <col min="117" max="117" width="2.421875" style="47" bestFit="1" customWidth="1"/>
    <col min="118" max="118" width="3.00390625" style="47" bestFit="1" customWidth="1"/>
    <col min="119" max="119" width="6.421875" style="47" bestFit="1" customWidth="1"/>
    <col min="120" max="120" width="2.421875" style="47" bestFit="1" customWidth="1"/>
    <col min="121" max="121" width="3.00390625" style="47" bestFit="1" customWidth="1"/>
    <col min="122" max="122" width="6.421875" style="47" bestFit="1" customWidth="1"/>
    <col min="123" max="123" width="2.421875" style="47" bestFit="1" customWidth="1"/>
    <col min="124" max="124" width="3.00390625" style="47" bestFit="1" customWidth="1"/>
    <col min="125" max="125" width="6.421875" style="47" bestFit="1" customWidth="1"/>
    <col min="126" max="126" width="2.421875" style="47" bestFit="1" customWidth="1"/>
    <col min="127" max="127" width="3.00390625" style="47" bestFit="1" customWidth="1"/>
    <col min="128" max="128" width="6.421875" style="47" bestFit="1" customWidth="1"/>
    <col min="129" max="129" width="2.421875" style="47" bestFit="1" customWidth="1"/>
    <col min="130" max="130" width="3.00390625" style="47" bestFit="1" customWidth="1"/>
    <col min="131" max="131" width="6.421875" style="47" bestFit="1" customWidth="1"/>
    <col min="132" max="16384" width="9.140625" style="47" customWidth="1"/>
  </cols>
  <sheetData>
    <row r="1" spans="1:11" ht="13.5" thickBot="1">
      <c r="A1" s="71"/>
      <c r="B1" s="121" t="s">
        <v>279</v>
      </c>
      <c r="C1" s="122"/>
      <c r="D1" s="121">
        <v>2015</v>
      </c>
      <c r="E1" s="123"/>
      <c r="F1" s="71"/>
      <c r="H1" s="208" t="s">
        <v>976</v>
      </c>
      <c r="I1" s="46"/>
      <c r="J1" s="46"/>
      <c r="K1" s="46"/>
    </row>
    <row r="2" spans="1:131" ht="13.5" thickBot="1">
      <c r="A2" s="71"/>
      <c r="B2" s="71"/>
      <c r="C2" s="71"/>
      <c r="D2" s="71"/>
      <c r="E2" s="71"/>
      <c r="F2" s="71"/>
      <c r="H2" s="171"/>
      <c r="I2" s="540" t="s">
        <v>572</v>
      </c>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541"/>
      <c r="AQ2" s="541"/>
      <c r="AR2" s="541"/>
      <c r="AS2" s="541"/>
      <c r="AT2" s="541"/>
      <c r="AU2" s="541"/>
      <c r="AV2" s="541"/>
      <c r="AW2" s="541"/>
      <c r="AX2" s="541"/>
      <c r="AY2" s="541"/>
      <c r="AZ2" s="541"/>
      <c r="BA2" s="541"/>
      <c r="BB2" s="541"/>
      <c r="BC2" s="541"/>
      <c r="BD2" s="541"/>
      <c r="BE2" s="541"/>
      <c r="BF2" s="541"/>
      <c r="BG2" s="541"/>
      <c r="BH2" s="541"/>
      <c r="BI2" s="541"/>
      <c r="BJ2" s="541"/>
      <c r="BK2" s="541"/>
      <c r="BL2" s="541"/>
      <c r="BM2" s="541"/>
      <c r="BN2" s="541"/>
      <c r="BO2" s="541"/>
      <c r="BP2" s="541"/>
      <c r="BQ2" s="541"/>
      <c r="BR2" s="541"/>
      <c r="BS2" s="541"/>
      <c r="BT2" s="541"/>
      <c r="BU2" s="541"/>
      <c r="BV2" s="541"/>
      <c r="BW2" s="541"/>
      <c r="BX2" s="541"/>
      <c r="BY2" s="541"/>
      <c r="BZ2" s="541"/>
      <c r="CA2" s="541"/>
      <c r="CB2" s="541"/>
      <c r="CC2" s="541"/>
      <c r="CD2" s="541"/>
      <c r="CE2" s="541"/>
      <c r="CF2" s="541"/>
      <c r="CG2" s="541"/>
      <c r="CH2" s="541"/>
      <c r="CI2" s="541"/>
      <c r="CJ2" s="541"/>
      <c r="CK2" s="541"/>
      <c r="CL2" s="541"/>
      <c r="CM2" s="541"/>
      <c r="CN2" s="541"/>
      <c r="CO2" s="541"/>
      <c r="CP2" s="541"/>
      <c r="CQ2" s="541"/>
      <c r="CR2" s="541"/>
      <c r="CS2" s="541"/>
      <c r="CT2" s="541"/>
      <c r="CU2" s="541"/>
      <c r="CV2" s="541"/>
      <c r="CW2" s="541"/>
      <c r="CX2" s="541"/>
      <c r="CY2" s="541"/>
      <c r="CZ2" s="541"/>
      <c r="DA2" s="541"/>
      <c r="DB2" s="541"/>
      <c r="DC2" s="541"/>
      <c r="DD2" s="541"/>
      <c r="DE2" s="541"/>
      <c r="DF2" s="541"/>
      <c r="DG2" s="541"/>
      <c r="DH2" s="541"/>
      <c r="DI2" s="541"/>
      <c r="DJ2" s="541"/>
      <c r="DK2" s="541"/>
      <c r="DL2" s="541"/>
      <c r="DM2" s="541"/>
      <c r="DN2" s="541"/>
      <c r="DO2" s="541"/>
      <c r="DP2" s="541"/>
      <c r="DQ2" s="541"/>
      <c r="DR2" s="541"/>
      <c r="DS2" s="541"/>
      <c r="DT2" s="541"/>
      <c r="DU2" s="541"/>
      <c r="DV2" s="541"/>
      <c r="DW2" s="541"/>
      <c r="DX2" s="541"/>
      <c r="DY2" s="541"/>
      <c r="DZ2" s="541"/>
      <c r="EA2" s="580"/>
    </row>
    <row r="3" spans="1:131" ht="181.5" customHeight="1" thickBot="1" thickTop="1">
      <c r="A3" s="172" t="s">
        <v>407</v>
      </c>
      <c r="B3" s="172" t="s">
        <v>549</v>
      </c>
      <c r="C3" s="172" t="s">
        <v>548</v>
      </c>
      <c r="D3" s="172" t="s">
        <v>550</v>
      </c>
      <c r="E3" s="172" t="s">
        <v>548</v>
      </c>
      <c r="F3" s="172" t="s">
        <v>607</v>
      </c>
      <c r="G3" s="172" t="s">
        <v>608</v>
      </c>
      <c r="H3" s="173" t="s">
        <v>571</v>
      </c>
      <c r="I3" s="551" t="s">
        <v>986</v>
      </c>
      <c r="J3" s="551"/>
      <c r="K3" s="551"/>
      <c r="L3" s="551" t="s">
        <v>458</v>
      </c>
      <c r="M3" s="551"/>
      <c r="N3" s="551"/>
      <c r="O3" s="550" t="s">
        <v>945</v>
      </c>
      <c r="P3" s="550"/>
      <c r="Q3" s="555"/>
      <c r="R3" s="555" t="s">
        <v>317</v>
      </c>
      <c r="S3" s="556"/>
      <c r="T3" s="548"/>
      <c r="U3" s="552" t="s">
        <v>989</v>
      </c>
      <c r="V3" s="553"/>
      <c r="W3" s="554"/>
      <c r="X3" s="555" t="s">
        <v>988</v>
      </c>
      <c r="Y3" s="556"/>
      <c r="Z3" s="548"/>
      <c r="AA3" s="555" t="s">
        <v>420</v>
      </c>
      <c r="AB3" s="556"/>
      <c r="AC3" s="548"/>
      <c r="AD3" s="555" t="s">
        <v>315</v>
      </c>
      <c r="AE3" s="556"/>
      <c r="AF3" s="548"/>
      <c r="AG3" s="550" t="s">
        <v>946</v>
      </c>
      <c r="AH3" s="550"/>
      <c r="AI3" s="550"/>
      <c r="AJ3" s="550" t="s">
        <v>437</v>
      </c>
      <c r="AK3" s="550"/>
      <c r="AL3" s="550"/>
      <c r="AM3" s="555" t="s">
        <v>479</v>
      </c>
      <c r="AN3" s="556"/>
      <c r="AO3" s="556"/>
      <c r="AP3" s="577" t="s">
        <v>480</v>
      </c>
      <c r="AQ3" s="578"/>
      <c r="AR3" s="579"/>
      <c r="AS3" s="556" t="s">
        <v>481</v>
      </c>
      <c r="AT3" s="556"/>
      <c r="AU3" s="548"/>
      <c r="AV3" s="555" t="s">
        <v>482</v>
      </c>
      <c r="AW3" s="556"/>
      <c r="AX3" s="548"/>
      <c r="AY3" s="555" t="s">
        <v>560</v>
      </c>
      <c r="AZ3" s="556"/>
      <c r="BA3" s="548"/>
      <c r="BB3" s="555" t="s">
        <v>421</v>
      </c>
      <c r="BC3" s="556"/>
      <c r="BD3" s="548"/>
      <c r="BE3" s="555" t="s">
        <v>422</v>
      </c>
      <c r="BF3" s="556"/>
      <c r="BG3" s="548"/>
      <c r="BH3" s="555" t="s">
        <v>483</v>
      </c>
      <c r="BI3" s="556"/>
      <c r="BJ3" s="548"/>
      <c r="BK3" s="550" t="s">
        <v>947</v>
      </c>
      <c r="BL3" s="550"/>
      <c r="BM3" s="550"/>
      <c r="BN3" s="550" t="s">
        <v>948</v>
      </c>
      <c r="BO3" s="550"/>
      <c r="BP3" s="550"/>
      <c r="BQ3" s="555" t="s">
        <v>423</v>
      </c>
      <c r="BR3" s="556"/>
      <c r="BS3" s="548"/>
      <c r="BT3" s="555" t="s">
        <v>424</v>
      </c>
      <c r="BU3" s="556"/>
      <c r="BV3" s="548"/>
      <c r="BW3" s="555" t="s">
        <v>425</v>
      </c>
      <c r="BX3" s="556"/>
      <c r="BY3" s="548"/>
      <c r="BZ3" s="555" t="s">
        <v>426</v>
      </c>
      <c r="CA3" s="556"/>
      <c r="CB3" s="548"/>
      <c r="CC3" s="555" t="s">
        <v>427</v>
      </c>
      <c r="CD3" s="556"/>
      <c r="CE3" s="548"/>
      <c r="CF3" s="555" t="s">
        <v>428</v>
      </c>
      <c r="CG3" s="556"/>
      <c r="CH3" s="548"/>
      <c r="CI3" s="555" t="s">
        <v>484</v>
      </c>
      <c r="CJ3" s="556"/>
      <c r="CK3" s="548"/>
      <c r="CL3" s="555" t="s">
        <v>429</v>
      </c>
      <c r="CM3" s="556"/>
      <c r="CN3" s="548"/>
      <c r="CO3" s="555" t="s">
        <v>431</v>
      </c>
      <c r="CP3" s="556"/>
      <c r="CQ3" s="548"/>
      <c r="CR3" s="555" t="s">
        <v>430</v>
      </c>
      <c r="CS3" s="556"/>
      <c r="CT3" s="548"/>
      <c r="CU3" s="550" t="s">
        <v>434</v>
      </c>
      <c r="CV3" s="550"/>
      <c r="CW3" s="550"/>
      <c r="CX3" s="550" t="s">
        <v>435</v>
      </c>
      <c r="CY3" s="550"/>
      <c r="CZ3" s="550"/>
      <c r="DA3" s="550" t="s">
        <v>949</v>
      </c>
      <c r="DB3" s="550"/>
      <c r="DC3" s="550"/>
      <c r="DD3" s="550" t="s">
        <v>950</v>
      </c>
      <c r="DE3" s="550"/>
      <c r="DF3" s="550"/>
      <c r="DG3" s="550" t="s">
        <v>951</v>
      </c>
      <c r="DH3" s="550"/>
      <c r="DI3" s="550"/>
      <c r="DJ3" s="550" t="s">
        <v>952</v>
      </c>
      <c r="DK3" s="550"/>
      <c r="DL3" s="550"/>
      <c r="DM3" s="550" t="s">
        <v>953</v>
      </c>
      <c r="DN3" s="550"/>
      <c r="DO3" s="550"/>
      <c r="DP3" s="550" t="s">
        <v>957</v>
      </c>
      <c r="DQ3" s="550"/>
      <c r="DR3" s="550"/>
      <c r="DS3" s="550" t="s">
        <v>436</v>
      </c>
      <c r="DT3" s="550"/>
      <c r="DU3" s="550"/>
      <c r="DV3" s="550" t="s">
        <v>380</v>
      </c>
      <c r="DW3" s="550"/>
      <c r="DX3" s="550"/>
      <c r="DY3" s="548" t="s">
        <v>579</v>
      </c>
      <c r="DZ3" s="549"/>
      <c r="EA3" s="549"/>
    </row>
    <row r="4" spans="1:131" ht="26.25" thickTop="1">
      <c r="A4" s="124"/>
      <c r="B4" s="81"/>
      <c r="C4" s="81"/>
      <c r="D4" s="81"/>
      <c r="E4" s="81"/>
      <c r="F4" s="81"/>
      <c r="G4" s="81"/>
      <c r="H4" s="174"/>
      <c r="I4" s="83" t="s">
        <v>954</v>
      </c>
      <c r="J4" s="84" t="s">
        <v>955</v>
      </c>
      <c r="K4" s="85" t="s">
        <v>956</v>
      </c>
      <c r="L4" s="83" t="s">
        <v>954</v>
      </c>
      <c r="M4" s="84" t="s">
        <v>955</v>
      </c>
      <c r="N4" s="85" t="s">
        <v>956</v>
      </c>
      <c r="O4" s="83" t="s">
        <v>954</v>
      </c>
      <c r="P4" s="84" t="s">
        <v>955</v>
      </c>
      <c r="Q4" s="85" t="s">
        <v>956</v>
      </c>
      <c r="R4" s="83" t="s">
        <v>954</v>
      </c>
      <c r="S4" s="84" t="s">
        <v>955</v>
      </c>
      <c r="T4" s="85" t="s">
        <v>956</v>
      </c>
      <c r="U4" s="83" t="s">
        <v>954</v>
      </c>
      <c r="V4" s="84" t="s">
        <v>955</v>
      </c>
      <c r="W4" s="85" t="s">
        <v>956</v>
      </c>
      <c r="X4" s="83" t="s">
        <v>954</v>
      </c>
      <c r="Y4" s="84" t="s">
        <v>955</v>
      </c>
      <c r="Z4" s="85" t="s">
        <v>956</v>
      </c>
      <c r="AA4" s="209" t="s">
        <v>954</v>
      </c>
      <c r="AB4" s="84" t="s">
        <v>955</v>
      </c>
      <c r="AC4" s="85" t="s">
        <v>956</v>
      </c>
      <c r="AD4" s="209" t="s">
        <v>954</v>
      </c>
      <c r="AE4" s="84" t="s">
        <v>955</v>
      </c>
      <c r="AF4" s="85" t="s">
        <v>956</v>
      </c>
      <c r="AG4" s="83" t="s">
        <v>954</v>
      </c>
      <c r="AH4" s="84" t="s">
        <v>955</v>
      </c>
      <c r="AI4" s="85" t="s">
        <v>956</v>
      </c>
      <c r="AJ4" s="83" t="s">
        <v>954</v>
      </c>
      <c r="AK4" s="84" t="s">
        <v>955</v>
      </c>
      <c r="AL4" s="85" t="s">
        <v>956</v>
      </c>
      <c r="AM4" s="83" t="s">
        <v>954</v>
      </c>
      <c r="AN4" s="84" t="s">
        <v>955</v>
      </c>
      <c r="AO4" s="108" t="s">
        <v>956</v>
      </c>
      <c r="AP4" s="83" t="s">
        <v>954</v>
      </c>
      <c r="AQ4" s="84" t="s">
        <v>955</v>
      </c>
      <c r="AR4" s="108" t="s">
        <v>956</v>
      </c>
      <c r="AS4" s="83" t="s">
        <v>954</v>
      </c>
      <c r="AT4" s="84" t="s">
        <v>955</v>
      </c>
      <c r="AU4" s="85" t="s">
        <v>956</v>
      </c>
      <c r="AV4" s="83" t="s">
        <v>954</v>
      </c>
      <c r="AW4" s="84" t="s">
        <v>955</v>
      </c>
      <c r="AX4" s="85" t="s">
        <v>956</v>
      </c>
      <c r="AY4" s="83" t="s">
        <v>954</v>
      </c>
      <c r="AZ4" s="84" t="s">
        <v>955</v>
      </c>
      <c r="BA4" s="85" t="s">
        <v>956</v>
      </c>
      <c r="BB4" s="83" t="s">
        <v>954</v>
      </c>
      <c r="BC4" s="84" t="s">
        <v>955</v>
      </c>
      <c r="BD4" s="85" t="s">
        <v>956</v>
      </c>
      <c r="BE4" s="83" t="s">
        <v>954</v>
      </c>
      <c r="BF4" s="84" t="s">
        <v>955</v>
      </c>
      <c r="BG4" s="85" t="s">
        <v>956</v>
      </c>
      <c r="BH4" s="83" t="s">
        <v>954</v>
      </c>
      <c r="BI4" s="84" t="s">
        <v>955</v>
      </c>
      <c r="BJ4" s="85" t="s">
        <v>956</v>
      </c>
      <c r="BK4" s="52" t="s">
        <v>954</v>
      </c>
      <c r="BL4" s="53" t="s">
        <v>955</v>
      </c>
      <c r="BM4" s="54" t="s">
        <v>956</v>
      </c>
      <c r="BN4" s="52" t="s">
        <v>954</v>
      </c>
      <c r="BO4" s="53" t="s">
        <v>955</v>
      </c>
      <c r="BP4" s="54" t="s">
        <v>956</v>
      </c>
      <c r="BQ4" s="52" t="s">
        <v>954</v>
      </c>
      <c r="BR4" s="53" t="s">
        <v>955</v>
      </c>
      <c r="BS4" s="54" t="s">
        <v>956</v>
      </c>
      <c r="BT4" s="52" t="s">
        <v>954</v>
      </c>
      <c r="BU4" s="53" t="s">
        <v>955</v>
      </c>
      <c r="BV4" s="54" t="s">
        <v>956</v>
      </c>
      <c r="BW4" s="52" t="s">
        <v>954</v>
      </c>
      <c r="BX4" s="53" t="s">
        <v>955</v>
      </c>
      <c r="BY4" s="54" t="s">
        <v>956</v>
      </c>
      <c r="BZ4" s="83" t="s">
        <v>954</v>
      </c>
      <c r="CA4" s="84" t="s">
        <v>955</v>
      </c>
      <c r="CB4" s="85" t="s">
        <v>956</v>
      </c>
      <c r="CC4" s="83" t="s">
        <v>954</v>
      </c>
      <c r="CD4" s="84" t="s">
        <v>955</v>
      </c>
      <c r="CE4" s="85" t="s">
        <v>956</v>
      </c>
      <c r="CF4" s="83" t="s">
        <v>954</v>
      </c>
      <c r="CG4" s="84" t="s">
        <v>955</v>
      </c>
      <c r="CH4" s="85" t="s">
        <v>956</v>
      </c>
      <c r="CI4" s="83" t="s">
        <v>954</v>
      </c>
      <c r="CJ4" s="84" t="s">
        <v>955</v>
      </c>
      <c r="CK4" s="85" t="s">
        <v>956</v>
      </c>
      <c r="CL4" s="83" t="s">
        <v>954</v>
      </c>
      <c r="CM4" s="84" t="s">
        <v>955</v>
      </c>
      <c r="CN4" s="85" t="s">
        <v>956</v>
      </c>
      <c r="CO4" s="83" t="s">
        <v>954</v>
      </c>
      <c r="CP4" s="84" t="s">
        <v>955</v>
      </c>
      <c r="CQ4" s="85" t="s">
        <v>956</v>
      </c>
      <c r="CR4" s="83" t="s">
        <v>954</v>
      </c>
      <c r="CS4" s="84" t="s">
        <v>955</v>
      </c>
      <c r="CT4" s="85" t="s">
        <v>956</v>
      </c>
      <c r="CU4" s="83" t="s">
        <v>954</v>
      </c>
      <c r="CV4" s="84" t="s">
        <v>955</v>
      </c>
      <c r="CW4" s="85" t="s">
        <v>956</v>
      </c>
      <c r="CX4" s="83" t="s">
        <v>954</v>
      </c>
      <c r="CY4" s="84" t="s">
        <v>955</v>
      </c>
      <c r="CZ4" s="85" t="s">
        <v>956</v>
      </c>
      <c r="DA4" s="83" t="s">
        <v>954</v>
      </c>
      <c r="DB4" s="84" t="s">
        <v>955</v>
      </c>
      <c r="DC4" s="85" t="s">
        <v>956</v>
      </c>
      <c r="DD4" s="210" t="s">
        <v>954</v>
      </c>
      <c r="DE4" s="161" t="s">
        <v>955</v>
      </c>
      <c r="DF4" s="85" t="s">
        <v>956</v>
      </c>
      <c r="DG4" s="83" t="s">
        <v>954</v>
      </c>
      <c r="DH4" s="84" t="s">
        <v>955</v>
      </c>
      <c r="DI4" s="85" t="s">
        <v>956</v>
      </c>
      <c r="DJ4" s="83" t="s">
        <v>954</v>
      </c>
      <c r="DK4" s="84" t="s">
        <v>955</v>
      </c>
      <c r="DL4" s="85" t="s">
        <v>956</v>
      </c>
      <c r="DM4" s="83" t="s">
        <v>954</v>
      </c>
      <c r="DN4" s="84" t="s">
        <v>955</v>
      </c>
      <c r="DO4" s="85" t="s">
        <v>956</v>
      </c>
      <c r="DP4" s="83" t="s">
        <v>954</v>
      </c>
      <c r="DQ4" s="84" t="s">
        <v>955</v>
      </c>
      <c r="DR4" s="85" t="s">
        <v>956</v>
      </c>
      <c r="DS4" s="83" t="s">
        <v>954</v>
      </c>
      <c r="DT4" s="84" t="s">
        <v>955</v>
      </c>
      <c r="DU4" s="85" t="s">
        <v>956</v>
      </c>
      <c r="DV4" s="83" t="s">
        <v>954</v>
      </c>
      <c r="DW4" s="84" t="s">
        <v>955</v>
      </c>
      <c r="DX4" s="85" t="s">
        <v>956</v>
      </c>
      <c r="DY4" s="170" t="s">
        <v>954</v>
      </c>
      <c r="DZ4" s="84" t="s">
        <v>955</v>
      </c>
      <c r="EA4" s="85" t="s">
        <v>956</v>
      </c>
    </row>
    <row r="5" spans="1:131" ht="56.25">
      <c r="A5" s="211">
        <v>1</v>
      </c>
      <c r="B5" s="88">
        <v>1172</v>
      </c>
      <c r="C5" s="89">
        <v>42003</v>
      </c>
      <c r="D5" s="90">
        <v>175</v>
      </c>
      <c r="E5" s="89">
        <v>42002</v>
      </c>
      <c r="F5" s="129" t="s">
        <v>594</v>
      </c>
      <c r="G5" s="181" t="s">
        <v>886</v>
      </c>
      <c r="H5" s="212" t="s">
        <v>364</v>
      </c>
      <c r="I5" s="213">
        <v>1</v>
      </c>
      <c r="J5" s="214"/>
      <c r="K5" s="215"/>
      <c r="L5" s="216">
        <v>1</v>
      </c>
      <c r="M5" s="214"/>
      <c r="N5" s="215"/>
      <c r="O5" s="216">
        <v>1</v>
      </c>
      <c r="P5" s="214"/>
      <c r="Q5" s="215"/>
      <c r="R5" s="216"/>
      <c r="S5" s="214"/>
      <c r="T5" s="215"/>
      <c r="U5" s="216"/>
      <c r="V5" s="214">
        <v>1</v>
      </c>
      <c r="W5" s="215"/>
      <c r="X5" s="216">
        <v>1</v>
      </c>
      <c r="Y5" s="214"/>
      <c r="Z5" s="215"/>
      <c r="AA5" s="217"/>
      <c r="AB5" s="214"/>
      <c r="AC5" s="215">
        <v>1</v>
      </c>
      <c r="AD5" s="217"/>
      <c r="AE5" s="214"/>
      <c r="AF5" s="215"/>
      <c r="AG5" s="216">
        <v>1</v>
      </c>
      <c r="AH5" s="214"/>
      <c r="AI5" s="215"/>
      <c r="AJ5" s="216">
        <v>1</v>
      </c>
      <c r="AK5" s="214"/>
      <c r="AL5" s="215"/>
      <c r="AM5" s="218"/>
      <c r="AN5" s="217"/>
      <c r="AO5" s="217"/>
      <c r="AP5" s="216"/>
      <c r="AQ5" s="214"/>
      <c r="AR5" s="219"/>
      <c r="AS5" s="216"/>
      <c r="AT5" s="214"/>
      <c r="AU5" s="215"/>
      <c r="AV5" s="216"/>
      <c r="AW5" s="214"/>
      <c r="AX5" s="215"/>
      <c r="AY5" s="213"/>
      <c r="AZ5" s="214"/>
      <c r="BA5" s="215"/>
      <c r="BB5" s="216">
        <v>1</v>
      </c>
      <c r="BC5" s="214"/>
      <c r="BD5" s="215"/>
      <c r="BE5" s="216">
        <v>1</v>
      </c>
      <c r="BF5" s="214"/>
      <c r="BG5" s="215"/>
      <c r="BH5" s="216"/>
      <c r="BI5" s="214"/>
      <c r="BJ5" s="215"/>
      <c r="BK5" s="220">
        <v>1</v>
      </c>
      <c r="BL5" s="221"/>
      <c r="BM5" s="222"/>
      <c r="BN5" s="220">
        <v>1</v>
      </c>
      <c r="BO5" s="221"/>
      <c r="BP5" s="222"/>
      <c r="BQ5" s="220">
        <v>1</v>
      </c>
      <c r="BR5" s="221"/>
      <c r="BS5" s="222"/>
      <c r="BT5" s="220">
        <v>1</v>
      </c>
      <c r="BU5" s="221"/>
      <c r="BV5" s="222"/>
      <c r="BW5" s="220">
        <v>1</v>
      </c>
      <c r="BX5" s="221"/>
      <c r="BY5" s="222"/>
      <c r="BZ5" s="216">
        <v>1</v>
      </c>
      <c r="CA5" s="214"/>
      <c r="CB5" s="215"/>
      <c r="CC5" s="216">
        <v>1</v>
      </c>
      <c r="CD5" s="214"/>
      <c r="CE5" s="215"/>
      <c r="CF5" s="216">
        <v>1</v>
      </c>
      <c r="CG5" s="214"/>
      <c r="CH5" s="215"/>
      <c r="CI5" s="216"/>
      <c r="CJ5" s="214"/>
      <c r="CK5" s="215"/>
      <c r="CL5" s="216">
        <v>1</v>
      </c>
      <c r="CM5" s="214"/>
      <c r="CN5" s="215"/>
      <c r="CO5" s="216"/>
      <c r="CP5" s="214"/>
      <c r="CQ5" s="215">
        <v>1</v>
      </c>
      <c r="CR5" s="216">
        <v>1</v>
      </c>
      <c r="CS5" s="214"/>
      <c r="CT5" s="215"/>
      <c r="CU5" s="220">
        <v>1</v>
      </c>
      <c r="CV5" s="221"/>
      <c r="CW5" s="222"/>
      <c r="CX5" s="220">
        <v>1</v>
      </c>
      <c r="CY5" s="221"/>
      <c r="CZ5" s="222"/>
      <c r="DA5" s="220">
        <v>1</v>
      </c>
      <c r="DB5" s="221"/>
      <c r="DC5" s="222"/>
      <c r="DD5" s="223">
        <v>1</v>
      </c>
      <c r="DE5" s="224"/>
      <c r="DF5" s="222"/>
      <c r="DG5" s="220"/>
      <c r="DH5" s="221"/>
      <c r="DI5" s="222">
        <v>1</v>
      </c>
      <c r="DJ5" s="220">
        <v>1</v>
      </c>
      <c r="DK5" s="221"/>
      <c r="DL5" s="222"/>
      <c r="DM5" s="220">
        <v>1</v>
      </c>
      <c r="DN5" s="221"/>
      <c r="DO5" s="222"/>
      <c r="DP5" s="220">
        <v>1</v>
      </c>
      <c r="DQ5" s="221"/>
      <c r="DR5" s="222"/>
      <c r="DS5" s="220"/>
      <c r="DT5" s="221">
        <v>1</v>
      </c>
      <c r="DU5" s="222"/>
      <c r="DV5" s="220"/>
      <c r="DW5" s="221"/>
      <c r="DX5" s="222">
        <v>1</v>
      </c>
      <c r="DY5" s="225">
        <v>1</v>
      </c>
      <c r="DZ5" s="221"/>
      <c r="EA5" s="222"/>
    </row>
    <row r="6" spans="1:132" ht="33.75">
      <c r="A6" s="226">
        <f>A5+1</f>
        <v>2</v>
      </c>
      <c r="B6" s="178">
        <v>102</v>
      </c>
      <c r="C6" s="179">
        <v>42032</v>
      </c>
      <c r="D6" s="180">
        <v>3</v>
      </c>
      <c r="E6" s="179">
        <v>42016</v>
      </c>
      <c r="F6" s="129" t="s">
        <v>594</v>
      </c>
      <c r="G6" s="181" t="s">
        <v>886</v>
      </c>
      <c r="H6" s="182" t="s">
        <v>478</v>
      </c>
      <c r="I6" s="227">
        <v>1</v>
      </c>
      <c r="J6" s="228"/>
      <c r="K6" s="229"/>
      <c r="L6" s="230">
        <v>1</v>
      </c>
      <c r="M6" s="228"/>
      <c r="N6" s="229"/>
      <c r="O6" s="230">
        <v>1</v>
      </c>
      <c r="P6" s="228"/>
      <c r="Q6" s="229"/>
      <c r="R6" s="230"/>
      <c r="S6" s="228"/>
      <c r="T6" s="229"/>
      <c r="U6" s="230">
        <v>1</v>
      </c>
      <c r="V6" s="228"/>
      <c r="W6" s="229"/>
      <c r="X6" s="230">
        <v>1</v>
      </c>
      <c r="Y6" s="228"/>
      <c r="Z6" s="229"/>
      <c r="AA6" s="227"/>
      <c r="AB6" s="228"/>
      <c r="AC6" s="229">
        <v>1</v>
      </c>
      <c r="AD6" s="230"/>
      <c r="AE6" s="228"/>
      <c r="AF6" s="229">
        <v>1</v>
      </c>
      <c r="AG6" s="230">
        <v>1</v>
      </c>
      <c r="AH6" s="228"/>
      <c r="AI6" s="229"/>
      <c r="AJ6" s="230">
        <v>1</v>
      </c>
      <c r="AK6" s="228"/>
      <c r="AL6" s="229"/>
      <c r="AM6" s="231"/>
      <c r="AN6" s="231"/>
      <c r="AO6" s="231"/>
      <c r="AP6" s="230"/>
      <c r="AQ6" s="228"/>
      <c r="AR6" s="229"/>
      <c r="AS6" s="230"/>
      <c r="AT6" s="228"/>
      <c r="AU6" s="229"/>
      <c r="AV6" s="230"/>
      <c r="AW6" s="228"/>
      <c r="AX6" s="229"/>
      <c r="AY6" s="227"/>
      <c r="AZ6" s="228"/>
      <c r="BA6" s="229"/>
      <c r="BB6" s="230">
        <v>1</v>
      </c>
      <c r="BC6" s="228"/>
      <c r="BD6" s="229"/>
      <c r="BE6" s="230">
        <v>1</v>
      </c>
      <c r="BF6" s="228"/>
      <c r="BG6" s="229"/>
      <c r="BH6" s="230"/>
      <c r="BI6" s="228"/>
      <c r="BJ6" s="229"/>
      <c r="BK6" s="230">
        <v>1</v>
      </c>
      <c r="BL6" s="228"/>
      <c r="BM6" s="229"/>
      <c r="BN6" s="230">
        <v>1</v>
      </c>
      <c r="BO6" s="228"/>
      <c r="BP6" s="229"/>
      <c r="BQ6" s="230">
        <v>1</v>
      </c>
      <c r="BR6" s="228"/>
      <c r="BS6" s="229"/>
      <c r="BT6" s="230">
        <v>1</v>
      </c>
      <c r="BU6" s="228"/>
      <c r="BV6" s="229"/>
      <c r="BW6" s="230">
        <v>1</v>
      </c>
      <c r="BX6" s="228"/>
      <c r="BY6" s="229"/>
      <c r="BZ6" s="230">
        <v>1</v>
      </c>
      <c r="CA6" s="228"/>
      <c r="CB6" s="229"/>
      <c r="CC6" s="230">
        <v>1</v>
      </c>
      <c r="CD6" s="228"/>
      <c r="CE6" s="229"/>
      <c r="CF6" s="230">
        <v>1</v>
      </c>
      <c r="CG6" s="228"/>
      <c r="CH6" s="229"/>
      <c r="CI6" s="230"/>
      <c r="CJ6" s="228"/>
      <c r="CK6" s="229"/>
      <c r="CL6" s="230">
        <v>1</v>
      </c>
      <c r="CM6" s="228"/>
      <c r="CN6" s="229"/>
      <c r="CO6" s="230">
        <v>1</v>
      </c>
      <c r="CP6" s="228"/>
      <c r="CQ6" s="229"/>
      <c r="CR6" s="230">
        <v>1</v>
      </c>
      <c r="CS6" s="228"/>
      <c r="CT6" s="229"/>
      <c r="CU6" s="230"/>
      <c r="CV6" s="232">
        <v>1</v>
      </c>
      <c r="CW6" s="229"/>
      <c r="CX6" s="230"/>
      <c r="CY6" s="232">
        <v>1</v>
      </c>
      <c r="CZ6" s="229"/>
      <c r="DA6" s="230">
        <v>1</v>
      </c>
      <c r="DB6" s="228"/>
      <c r="DC6" s="229"/>
      <c r="DD6" s="233">
        <v>1</v>
      </c>
      <c r="DE6" s="227"/>
      <c r="DF6" s="229"/>
      <c r="DG6" s="230"/>
      <c r="DH6" s="228"/>
      <c r="DI6" s="229">
        <v>1</v>
      </c>
      <c r="DJ6" s="230">
        <v>1</v>
      </c>
      <c r="DK6" s="228"/>
      <c r="DL6" s="229"/>
      <c r="DM6" s="230"/>
      <c r="DN6" s="228"/>
      <c r="DO6" s="229">
        <v>1</v>
      </c>
      <c r="DP6" s="230">
        <v>1</v>
      </c>
      <c r="DQ6" s="228"/>
      <c r="DR6" s="229"/>
      <c r="DS6" s="230"/>
      <c r="DT6" s="228"/>
      <c r="DU6" s="229">
        <v>1</v>
      </c>
      <c r="DV6" s="230"/>
      <c r="DW6" s="228"/>
      <c r="DX6" s="229">
        <v>1</v>
      </c>
      <c r="DY6" s="227">
        <v>1</v>
      </c>
      <c r="DZ6" s="228"/>
      <c r="EA6" s="229"/>
      <c r="EB6" s="234" t="s">
        <v>316</v>
      </c>
    </row>
    <row r="7" spans="1:132" ht="33.75">
      <c r="A7" s="226">
        <f>A6+1</f>
        <v>3</v>
      </c>
      <c r="B7" s="178">
        <v>222</v>
      </c>
      <c r="C7" s="179">
        <v>42060</v>
      </c>
      <c r="D7" s="180">
        <v>5</v>
      </c>
      <c r="E7" s="179">
        <v>42019</v>
      </c>
      <c r="F7" s="129" t="s">
        <v>594</v>
      </c>
      <c r="G7" s="181" t="s">
        <v>886</v>
      </c>
      <c r="H7" s="182" t="s">
        <v>604</v>
      </c>
      <c r="I7" s="227">
        <v>1</v>
      </c>
      <c r="J7" s="228"/>
      <c r="K7" s="229"/>
      <c r="L7" s="230">
        <v>1</v>
      </c>
      <c r="M7" s="228"/>
      <c r="N7" s="229"/>
      <c r="O7" s="230"/>
      <c r="P7" s="228"/>
      <c r="Q7" s="229"/>
      <c r="R7" s="230"/>
      <c r="S7" s="232">
        <v>1</v>
      </c>
      <c r="T7" s="229"/>
      <c r="U7" s="230"/>
      <c r="V7" s="232">
        <v>1</v>
      </c>
      <c r="W7" s="229"/>
      <c r="X7" s="230"/>
      <c r="Y7" s="228"/>
      <c r="Z7" s="229"/>
      <c r="AA7" s="227"/>
      <c r="AB7" s="228"/>
      <c r="AC7" s="229">
        <v>1</v>
      </c>
      <c r="AD7" s="230"/>
      <c r="AE7" s="228"/>
      <c r="AF7" s="229"/>
      <c r="AG7" s="230">
        <v>1</v>
      </c>
      <c r="AH7" s="228"/>
      <c r="AI7" s="229"/>
      <c r="AJ7" s="230">
        <v>1</v>
      </c>
      <c r="AK7" s="228"/>
      <c r="AL7" s="229"/>
      <c r="AM7" s="231">
        <v>1</v>
      </c>
      <c r="AN7" s="231"/>
      <c r="AO7" s="231"/>
      <c r="AP7" s="230"/>
      <c r="AQ7" s="228"/>
      <c r="AR7" s="229">
        <v>1</v>
      </c>
      <c r="AS7" s="230"/>
      <c r="AT7" s="228"/>
      <c r="AU7" s="229">
        <v>1</v>
      </c>
      <c r="AV7" s="230"/>
      <c r="AW7" s="232">
        <v>1</v>
      </c>
      <c r="AX7" s="229"/>
      <c r="AY7" s="227">
        <v>1</v>
      </c>
      <c r="AZ7" s="228"/>
      <c r="BA7" s="229"/>
      <c r="BB7" s="230"/>
      <c r="BC7" s="228"/>
      <c r="BD7" s="229"/>
      <c r="BE7" s="230">
        <v>1</v>
      </c>
      <c r="BF7" s="228"/>
      <c r="BG7" s="229"/>
      <c r="BH7" s="230">
        <v>1</v>
      </c>
      <c r="BI7" s="228"/>
      <c r="BJ7" s="229"/>
      <c r="BK7" s="230">
        <v>1</v>
      </c>
      <c r="BL7" s="228"/>
      <c r="BM7" s="229"/>
      <c r="BN7" s="230">
        <v>1</v>
      </c>
      <c r="BO7" s="228"/>
      <c r="BP7" s="229"/>
      <c r="BQ7" s="230">
        <v>1</v>
      </c>
      <c r="BR7" s="228"/>
      <c r="BS7" s="229"/>
      <c r="BT7" s="230">
        <v>1</v>
      </c>
      <c r="BU7" s="228"/>
      <c r="BV7" s="229"/>
      <c r="BW7" s="230"/>
      <c r="BX7" s="228"/>
      <c r="BY7" s="229"/>
      <c r="BZ7" s="230"/>
      <c r="CA7" s="228"/>
      <c r="CB7" s="229"/>
      <c r="CC7" s="230"/>
      <c r="CD7" s="232">
        <v>1</v>
      </c>
      <c r="CE7" s="229"/>
      <c r="CF7" s="230">
        <v>1</v>
      </c>
      <c r="CG7" s="228"/>
      <c r="CH7" s="229"/>
      <c r="CI7" s="230"/>
      <c r="CJ7" s="232">
        <v>1</v>
      </c>
      <c r="CK7" s="229"/>
      <c r="CL7" s="230"/>
      <c r="CM7" s="228"/>
      <c r="CN7" s="229"/>
      <c r="CO7" s="230"/>
      <c r="CP7" s="232">
        <v>1</v>
      </c>
      <c r="CQ7" s="229"/>
      <c r="CR7" s="230"/>
      <c r="CS7" s="228"/>
      <c r="CT7" s="229"/>
      <c r="CU7" s="230">
        <v>1</v>
      </c>
      <c r="CV7" s="228"/>
      <c r="CW7" s="229"/>
      <c r="CX7" s="230">
        <v>1</v>
      </c>
      <c r="CY7" s="228"/>
      <c r="CZ7" s="229"/>
      <c r="DA7" s="230">
        <v>1</v>
      </c>
      <c r="DB7" s="228"/>
      <c r="DC7" s="229"/>
      <c r="DD7" s="233">
        <v>1</v>
      </c>
      <c r="DE7" s="227"/>
      <c r="DF7" s="229"/>
      <c r="DG7" s="230"/>
      <c r="DH7" s="228"/>
      <c r="DI7" s="229">
        <v>1</v>
      </c>
      <c r="DJ7" s="230">
        <v>1</v>
      </c>
      <c r="DK7" s="228"/>
      <c r="DL7" s="229"/>
      <c r="DM7" s="230"/>
      <c r="DN7" s="228"/>
      <c r="DO7" s="229">
        <v>1</v>
      </c>
      <c r="DP7" s="230">
        <v>1</v>
      </c>
      <c r="DQ7" s="228"/>
      <c r="DR7" s="229"/>
      <c r="DS7" s="230"/>
      <c r="DT7" s="228"/>
      <c r="DU7" s="229">
        <v>1</v>
      </c>
      <c r="DV7" s="230"/>
      <c r="DW7" s="228"/>
      <c r="DX7" s="229">
        <v>1</v>
      </c>
      <c r="DY7" s="227">
        <v>1</v>
      </c>
      <c r="DZ7" s="228"/>
      <c r="EA7" s="229"/>
      <c r="EB7" s="234" t="s">
        <v>316</v>
      </c>
    </row>
    <row r="8" spans="1:131" ht="22.5">
      <c r="A8" s="226">
        <f>A7+1</f>
        <v>4</v>
      </c>
      <c r="B8" s="178">
        <v>205</v>
      </c>
      <c r="C8" s="179">
        <v>42059</v>
      </c>
      <c r="D8" s="180">
        <v>6</v>
      </c>
      <c r="E8" s="179">
        <v>42019</v>
      </c>
      <c r="F8" s="129" t="s">
        <v>594</v>
      </c>
      <c r="G8" s="181" t="s">
        <v>886</v>
      </c>
      <c r="H8" s="182" t="s">
        <v>323</v>
      </c>
      <c r="I8" s="227">
        <v>1</v>
      </c>
      <c r="J8" s="228"/>
      <c r="K8" s="229"/>
      <c r="L8" s="230">
        <v>1</v>
      </c>
      <c r="M8" s="228"/>
      <c r="N8" s="229"/>
      <c r="O8" s="230"/>
      <c r="P8" s="232">
        <v>1</v>
      </c>
      <c r="Q8" s="229"/>
      <c r="R8" s="230"/>
      <c r="S8" s="232">
        <v>1</v>
      </c>
      <c r="T8" s="229"/>
      <c r="U8" s="230"/>
      <c r="V8" s="232">
        <v>1</v>
      </c>
      <c r="W8" s="229"/>
      <c r="X8" s="230"/>
      <c r="Y8" s="228"/>
      <c r="Z8" s="229"/>
      <c r="AA8" s="227"/>
      <c r="AB8" s="228"/>
      <c r="AC8" s="229">
        <v>1</v>
      </c>
      <c r="AD8" s="230"/>
      <c r="AE8" s="228"/>
      <c r="AF8" s="229"/>
      <c r="AG8" s="230">
        <v>1</v>
      </c>
      <c r="AH8" s="228"/>
      <c r="AI8" s="229"/>
      <c r="AJ8" s="230">
        <v>1</v>
      </c>
      <c r="AK8" s="228"/>
      <c r="AL8" s="229"/>
      <c r="AM8" s="231">
        <v>1</v>
      </c>
      <c r="AN8" s="231"/>
      <c r="AO8" s="231"/>
      <c r="AP8" s="230"/>
      <c r="AQ8" s="228"/>
      <c r="AR8" s="229">
        <v>1</v>
      </c>
      <c r="AS8" s="230"/>
      <c r="AT8" s="232">
        <v>1</v>
      </c>
      <c r="AU8" s="229"/>
      <c r="AV8" s="230"/>
      <c r="AW8" s="232">
        <v>1</v>
      </c>
      <c r="AX8" s="229"/>
      <c r="AY8" s="227">
        <v>1</v>
      </c>
      <c r="AZ8" s="228"/>
      <c r="BA8" s="229"/>
      <c r="BB8" s="230"/>
      <c r="BC8" s="228"/>
      <c r="BD8" s="229"/>
      <c r="BE8" s="230">
        <v>1</v>
      </c>
      <c r="BF8" s="228"/>
      <c r="BG8" s="229"/>
      <c r="BH8" s="230">
        <v>1</v>
      </c>
      <c r="BI8" s="228"/>
      <c r="BJ8" s="229"/>
      <c r="BK8" s="230">
        <v>1</v>
      </c>
      <c r="BL8" s="228"/>
      <c r="BM8" s="229"/>
      <c r="BN8" s="230">
        <v>1</v>
      </c>
      <c r="BO8" s="228"/>
      <c r="BP8" s="229"/>
      <c r="BQ8" s="230">
        <v>1</v>
      </c>
      <c r="BR8" s="228"/>
      <c r="BS8" s="229"/>
      <c r="BT8" s="230"/>
      <c r="BU8" s="232">
        <v>1</v>
      </c>
      <c r="BV8" s="229"/>
      <c r="BW8" s="230"/>
      <c r="BX8" s="228"/>
      <c r="BY8" s="229"/>
      <c r="BZ8" s="230"/>
      <c r="CA8" s="228"/>
      <c r="CB8" s="229"/>
      <c r="CC8" s="230"/>
      <c r="CD8" s="232">
        <v>1</v>
      </c>
      <c r="CE8" s="229"/>
      <c r="CF8" s="230">
        <v>1</v>
      </c>
      <c r="CG8" s="228"/>
      <c r="CH8" s="229"/>
      <c r="CI8" s="230"/>
      <c r="CJ8" s="232">
        <v>1</v>
      </c>
      <c r="CK8" s="229"/>
      <c r="CL8" s="230"/>
      <c r="CM8" s="228"/>
      <c r="CN8" s="229"/>
      <c r="CO8" s="230"/>
      <c r="CP8" s="228"/>
      <c r="CQ8" s="229"/>
      <c r="CR8" s="230"/>
      <c r="CS8" s="228"/>
      <c r="CT8" s="229"/>
      <c r="CU8" s="230">
        <v>1</v>
      </c>
      <c r="CV8" s="228"/>
      <c r="CW8" s="229"/>
      <c r="CX8" s="230">
        <v>1</v>
      </c>
      <c r="CY8" s="228"/>
      <c r="CZ8" s="229"/>
      <c r="DA8" s="230">
        <v>1</v>
      </c>
      <c r="DB8" s="228"/>
      <c r="DC8" s="229"/>
      <c r="DD8" s="233">
        <v>1</v>
      </c>
      <c r="DE8" s="227"/>
      <c r="DF8" s="229"/>
      <c r="DG8" s="230"/>
      <c r="DH8" s="228"/>
      <c r="DI8" s="229">
        <v>1</v>
      </c>
      <c r="DJ8" s="230">
        <v>1</v>
      </c>
      <c r="DK8" s="228"/>
      <c r="DL8" s="229"/>
      <c r="DM8" s="230"/>
      <c r="DN8" s="228"/>
      <c r="DO8" s="229">
        <v>1</v>
      </c>
      <c r="DP8" s="230">
        <v>1</v>
      </c>
      <c r="DQ8" s="228"/>
      <c r="DR8" s="229"/>
      <c r="DS8" s="230"/>
      <c r="DT8" s="228"/>
      <c r="DU8" s="229">
        <v>1</v>
      </c>
      <c r="DV8" s="230"/>
      <c r="DW8" s="228"/>
      <c r="DX8" s="229">
        <v>1</v>
      </c>
      <c r="DY8" s="227">
        <v>1</v>
      </c>
      <c r="DZ8" s="228"/>
      <c r="EA8" s="229"/>
    </row>
    <row r="9" spans="1:132" ht="101.25">
      <c r="A9" s="226">
        <f>A8+1</f>
        <v>5</v>
      </c>
      <c r="B9" s="178">
        <v>206</v>
      </c>
      <c r="C9" s="179">
        <v>42059</v>
      </c>
      <c r="D9" s="180">
        <v>18</v>
      </c>
      <c r="E9" s="179">
        <v>42055</v>
      </c>
      <c r="F9" s="129" t="s">
        <v>594</v>
      </c>
      <c r="G9" s="181" t="s">
        <v>886</v>
      </c>
      <c r="H9" s="182" t="s">
        <v>958</v>
      </c>
      <c r="I9" s="227">
        <v>1</v>
      </c>
      <c r="J9" s="228"/>
      <c r="K9" s="229"/>
      <c r="L9" s="230">
        <v>1</v>
      </c>
      <c r="M9" s="228"/>
      <c r="N9" s="229"/>
      <c r="O9" s="230">
        <v>1</v>
      </c>
      <c r="P9" s="228"/>
      <c r="Q9" s="229"/>
      <c r="R9" s="230"/>
      <c r="S9" s="228"/>
      <c r="T9" s="229"/>
      <c r="U9" s="230">
        <v>1</v>
      </c>
      <c r="V9" s="228"/>
      <c r="W9" s="229"/>
      <c r="X9" s="230">
        <v>1</v>
      </c>
      <c r="Y9" s="228"/>
      <c r="Z9" s="229"/>
      <c r="AA9" s="227"/>
      <c r="AB9" s="228"/>
      <c r="AC9" s="229">
        <v>1</v>
      </c>
      <c r="AD9" s="230"/>
      <c r="AE9" s="228"/>
      <c r="AF9" s="229">
        <v>1</v>
      </c>
      <c r="AG9" s="230">
        <v>1</v>
      </c>
      <c r="AH9" s="228"/>
      <c r="AI9" s="229"/>
      <c r="AJ9" s="230">
        <v>1</v>
      </c>
      <c r="AK9" s="228"/>
      <c r="AL9" s="229"/>
      <c r="AM9" s="231"/>
      <c r="AN9" s="231"/>
      <c r="AO9" s="231"/>
      <c r="AP9" s="230"/>
      <c r="AQ9" s="228"/>
      <c r="AR9" s="229"/>
      <c r="AS9" s="230"/>
      <c r="AT9" s="228"/>
      <c r="AU9" s="229"/>
      <c r="AV9" s="230"/>
      <c r="AW9" s="228"/>
      <c r="AX9" s="229"/>
      <c r="AY9" s="227"/>
      <c r="AZ9" s="228"/>
      <c r="BA9" s="229"/>
      <c r="BB9" s="230">
        <v>1</v>
      </c>
      <c r="BC9" s="228"/>
      <c r="BD9" s="229"/>
      <c r="BE9" s="230">
        <v>1</v>
      </c>
      <c r="BF9" s="228"/>
      <c r="BG9" s="229"/>
      <c r="BH9" s="230"/>
      <c r="BI9" s="228"/>
      <c r="BJ9" s="229"/>
      <c r="BK9" s="230">
        <v>1</v>
      </c>
      <c r="BL9" s="228"/>
      <c r="BM9" s="229"/>
      <c r="BN9" s="230">
        <v>1</v>
      </c>
      <c r="BO9" s="228"/>
      <c r="BP9" s="229"/>
      <c r="BQ9" s="230">
        <v>1</v>
      </c>
      <c r="BR9" s="228"/>
      <c r="BS9" s="229"/>
      <c r="BT9" s="230">
        <v>1</v>
      </c>
      <c r="BU9" s="228"/>
      <c r="BV9" s="229"/>
      <c r="BW9" s="230"/>
      <c r="BX9" s="232">
        <v>1</v>
      </c>
      <c r="BY9" s="229"/>
      <c r="BZ9" s="230"/>
      <c r="CA9" s="232">
        <v>1</v>
      </c>
      <c r="CB9" s="229"/>
      <c r="CC9" s="230"/>
      <c r="CD9" s="232">
        <v>1</v>
      </c>
      <c r="CE9" s="229"/>
      <c r="CF9" s="230">
        <v>1</v>
      </c>
      <c r="CG9" s="228"/>
      <c r="CH9" s="229"/>
      <c r="CI9" s="230"/>
      <c r="CJ9" s="228"/>
      <c r="CK9" s="229"/>
      <c r="CL9" s="230">
        <v>1</v>
      </c>
      <c r="CM9" s="228"/>
      <c r="CN9" s="229"/>
      <c r="CO9" s="230"/>
      <c r="CP9" s="228"/>
      <c r="CQ9" s="229"/>
      <c r="CR9" s="230">
        <v>1</v>
      </c>
      <c r="CS9" s="228"/>
      <c r="CT9" s="229"/>
      <c r="CU9" s="230"/>
      <c r="CV9" s="232">
        <v>1</v>
      </c>
      <c r="CW9" s="229"/>
      <c r="CX9" s="230"/>
      <c r="CY9" s="232">
        <v>1</v>
      </c>
      <c r="CZ9" s="229"/>
      <c r="DA9" s="230">
        <v>1</v>
      </c>
      <c r="DB9" s="228"/>
      <c r="DC9" s="229"/>
      <c r="DD9" s="233">
        <v>1</v>
      </c>
      <c r="DE9" s="227"/>
      <c r="DF9" s="229"/>
      <c r="DG9" s="230"/>
      <c r="DH9" s="228"/>
      <c r="DI9" s="229">
        <v>1</v>
      </c>
      <c r="DJ9" s="230">
        <v>1</v>
      </c>
      <c r="DK9" s="228"/>
      <c r="DL9" s="229"/>
      <c r="DM9" s="230">
        <v>1</v>
      </c>
      <c r="DN9" s="228"/>
      <c r="DO9" s="229"/>
      <c r="DP9" s="230">
        <v>1</v>
      </c>
      <c r="DQ9" s="228"/>
      <c r="DR9" s="229"/>
      <c r="DS9" s="230"/>
      <c r="DT9" s="228"/>
      <c r="DU9" s="229">
        <v>1</v>
      </c>
      <c r="DV9" s="230"/>
      <c r="DW9" s="228"/>
      <c r="DX9" s="229">
        <v>1</v>
      </c>
      <c r="DY9" s="227">
        <v>1</v>
      </c>
      <c r="DZ9" s="228"/>
      <c r="EA9" s="229"/>
      <c r="EB9" s="234" t="s">
        <v>316</v>
      </c>
    </row>
    <row r="10" spans="9:129" ht="12.75">
      <c r="I10" s="47">
        <f>SUM(I5:I9)</f>
        <v>5</v>
      </c>
      <c r="L10" s="47">
        <f>SUM(L5:L9)</f>
        <v>5</v>
      </c>
      <c r="O10" s="47">
        <f>SUM(O5:O9)</f>
        <v>3</v>
      </c>
      <c r="P10" s="47">
        <f>SUM(P5:P9)</f>
        <v>1</v>
      </c>
      <c r="S10" s="47">
        <f>SUM(S5:S9)</f>
        <v>2</v>
      </c>
      <c r="U10" s="47">
        <f>SUM(U5:U9)</f>
        <v>2</v>
      </c>
      <c r="V10" s="47">
        <f>SUM(V5:V9)</f>
        <v>3</v>
      </c>
      <c r="X10" s="47">
        <f>SUM(X5:X9)</f>
        <v>3</v>
      </c>
      <c r="AC10" s="47">
        <f>SUM(AC5:AC9)</f>
        <v>5</v>
      </c>
      <c r="AF10" s="47">
        <f>SUM(AF5:AF9)</f>
        <v>2</v>
      </c>
      <c r="AG10" s="47">
        <f>SUM(AG5:AG9)</f>
        <v>5</v>
      </c>
      <c r="AJ10" s="47">
        <f>SUM(AJ5:AJ9)</f>
        <v>5</v>
      </c>
      <c r="AM10" s="47">
        <f>SUM(AM5:AM9)</f>
        <v>2</v>
      </c>
      <c r="AR10" s="47">
        <f>SUM(AR5:AR9)</f>
        <v>2</v>
      </c>
      <c r="AT10" s="47">
        <f>SUM(AT5:AT9)</f>
        <v>1</v>
      </c>
      <c r="AU10" s="47">
        <f>SUM(AU5:AU9)</f>
        <v>1</v>
      </c>
      <c r="AW10" s="47">
        <f>SUM(AW5:AW9)</f>
        <v>2</v>
      </c>
      <c r="AY10" s="47">
        <f>SUM(AY5:AY9)</f>
        <v>2</v>
      </c>
      <c r="BB10" s="47">
        <f>SUM(BB5:BB9)</f>
        <v>3</v>
      </c>
      <c r="BE10" s="47">
        <f>SUM(BE5:BE9)</f>
        <v>5</v>
      </c>
      <c r="BH10" s="47">
        <f>SUM(BH5:BH9)</f>
        <v>2</v>
      </c>
      <c r="BK10" s="47">
        <f>SUM(BK5:BK9)</f>
        <v>5</v>
      </c>
      <c r="BN10" s="47">
        <f>SUM(BN5:BN9)</f>
        <v>5</v>
      </c>
      <c r="BQ10" s="47">
        <f>SUM(BQ5:BQ9)</f>
        <v>5</v>
      </c>
      <c r="BT10" s="47">
        <f>SUM(BT5:BT9)</f>
        <v>4</v>
      </c>
      <c r="BU10" s="47">
        <f>SUM(BU5:BU9)</f>
        <v>1</v>
      </c>
      <c r="BW10" s="47">
        <f>SUM(BW5:BW9)</f>
        <v>2</v>
      </c>
      <c r="BX10" s="47">
        <f>SUM(BX5:BX9)</f>
        <v>1</v>
      </c>
      <c r="BZ10" s="47">
        <f>SUM(BZ5:BZ9)</f>
        <v>2</v>
      </c>
      <c r="CA10" s="47">
        <f>SUM(CA5:CA9)</f>
        <v>1</v>
      </c>
      <c r="CC10" s="47">
        <f>SUM(CC5:CC9)</f>
        <v>2</v>
      </c>
      <c r="CD10" s="47">
        <f>SUM(CD5:CD9)</f>
        <v>3</v>
      </c>
      <c r="CF10" s="47">
        <f>SUM(CF5:CF9)</f>
        <v>5</v>
      </c>
      <c r="CJ10" s="47">
        <f>SUM(CJ5:CJ9)</f>
        <v>2</v>
      </c>
      <c r="CL10" s="47">
        <f>SUM(CL5:CL9)</f>
        <v>3</v>
      </c>
      <c r="CO10" s="47">
        <f>SUM(CO5:CO9)</f>
        <v>1</v>
      </c>
      <c r="CP10" s="47">
        <f>SUM(CP5:CP9)</f>
        <v>1</v>
      </c>
      <c r="CQ10" s="47">
        <f>SUM(CQ5:CQ9)</f>
        <v>1</v>
      </c>
      <c r="CR10" s="47">
        <f>SUM(CR5:CR9)</f>
        <v>3</v>
      </c>
      <c r="CU10" s="47">
        <f>SUM(CU5:CU9)</f>
        <v>3</v>
      </c>
      <c r="CV10" s="47">
        <f>SUM(CV5:CV9)</f>
        <v>2</v>
      </c>
      <c r="CX10" s="47">
        <f>SUM(CX5:CX9)</f>
        <v>3</v>
      </c>
      <c r="CY10" s="47">
        <f>SUM(CY5:CY9)</f>
        <v>2</v>
      </c>
      <c r="DA10" s="47">
        <f>SUM(DA5:DA9)</f>
        <v>5</v>
      </c>
      <c r="DD10" s="47">
        <f>SUM(DD5:DD9)</f>
        <v>5</v>
      </c>
      <c r="DI10" s="47">
        <f>SUM(DI5:DI9)</f>
        <v>5</v>
      </c>
      <c r="DJ10" s="47">
        <f>SUM(DJ5:DJ9)</f>
        <v>5</v>
      </c>
      <c r="DM10" s="47">
        <f>SUM(DM5:DM9)</f>
        <v>2</v>
      </c>
      <c r="DO10" s="47">
        <f>SUM(DO5:DO9)</f>
        <v>3</v>
      </c>
      <c r="DP10" s="47">
        <f>SUM(DP5:DP9)</f>
        <v>5</v>
      </c>
      <c r="DT10" s="47">
        <f>SUM(DT5:DT9)</f>
        <v>1</v>
      </c>
      <c r="DU10" s="47">
        <f>SUM(DU5:DU9)</f>
        <v>4</v>
      </c>
      <c r="DX10" s="47">
        <f>SUM(DX5:DX9)</f>
        <v>5</v>
      </c>
      <c r="DY10" s="47">
        <f>SUM(DY5:DY9)</f>
        <v>5</v>
      </c>
    </row>
  </sheetData>
  <mergeCells count="42">
    <mergeCell ref="I2:EA2"/>
    <mergeCell ref="I3:K3"/>
    <mergeCell ref="L3:N3"/>
    <mergeCell ref="O3:Q3"/>
    <mergeCell ref="R3:T3"/>
    <mergeCell ref="U3:W3"/>
    <mergeCell ref="X3:Z3"/>
    <mergeCell ref="AA3:AC3"/>
    <mergeCell ref="AD3:AF3"/>
    <mergeCell ref="AG3:AI3"/>
    <mergeCell ref="AJ3:AL3"/>
    <mergeCell ref="AM3:AO3"/>
    <mergeCell ref="AP3:AR3"/>
    <mergeCell ref="AS3:AU3"/>
    <mergeCell ref="AV3:AX3"/>
    <mergeCell ref="AY3:BA3"/>
    <mergeCell ref="BB3:BD3"/>
    <mergeCell ref="BE3:BG3"/>
    <mergeCell ref="BH3:BJ3"/>
    <mergeCell ref="BK3:BM3"/>
    <mergeCell ref="BN3:BP3"/>
    <mergeCell ref="BQ3:BS3"/>
    <mergeCell ref="BT3:BV3"/>
    <mergeCell ref="BW3:BY3"/>
    <mergeCell ref="BZ3:CB3"/>
    <mergeCell ref="CC3:CE3"/>
    <mergeCell ref="CF3:CH3"/>
    <mergeCell ref="CI3:CK3"/>
    <mergeCell ref="CL3:CN3"/>
    <mergeCell ref="CO3:CQ3"/>
    <mergeCell ref="CR3:CT3"/>
    <mergeCell ref="CU3:CW3"/>
    <mergeCell ref="CX3:CZ3"/>
    <mergeCell ref="DA3:DC3"/>
    <mergeCell ref="DD3:DF3"/>
    <mergeCell ref="DG3:DI3"/>
    <mergeCell ref="DJ3:DL3"/>
    <mergeCell ref="DM3:DO3"/>
    <mergeCell ref="DP3:DR3"/>
    <mergeCell ref="DS3:DU3"/>
    <mergeCell ref="DV3:DX3"/>
    <mergeCell ref="DY3:EA3"/>
  </mergeCells>
  <printOptions/>
  <pageMargins left="0.33" right="0.48" top="1" bottom="1" header="0.5" footer="0.5"/>
  <pageSetup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economato02</cp:lastModifiedBy>
  <cp:lastPrinted>2017-06-06T08:24:16Z</cp:lastPrinted>
  <dcterms:created xsi:type="dcterms:W3CDTF">1996-11-05T10:16:36Z</dcterms:created>
  <dcterms:modified xsi:type="dcterms:W3CDTF">2017-06-30T09:56:46Z</dcterms:modified>
  <cp:category/>
  <cp:version/>
  <cp:contentType/>
  <cp:contentStatus/>
</cp:coreProperties>
</file>